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Объем" sheetId="1" r:id="rId1"/>
    <sheet name="мероприятия" sheetId="2" r:id="rId2"/>
  </sheets>
  <definedNames>
    <definedName name="_xlnm.Print_Area" localSheetId="1">'мероприятия'!$A$1:$C$98</definedName>
    <definedName name="_xlnm.Print_Area" localSheetId="0">'Объем'!$A$1:$AL$66</definedName>
  </definedNames>
  <calcPr fullCalcOnLoad="1"/>
</workbook>
</file>

<file path=xl/sharedStrings.xml><?xml version="1.0" encoding="utf-8"?>
<sst xmlns="http://schemas.openxmlformats.org/spreadsheetml/2006/main" count="246" uniqueCount="149">
  <si>
    <t>закрытие средств по направлению  "Приведение в нормативное состояние ,  бюджетные  образовательные учреждения" для участия в проекте по софинансированию расходов</t>
  </si>
  <si>
    <t>№ 44 от 10.02.13</t>
  </si>
  <si>
    <t>открыты средства  по направлению "Мероприятия, обеспечивающие повышение доступности и качество дополнительного образования: средства  местного бюджета  для  участия в конкурсе муниципальных районовна приобретение  музыкальных инструментов и оборудования" для участия в  конкурсе муниципальных районовна приобретение  музыкальных инструментов и оборудования</t>
  </si>
  <si>
    <t>закрытие средств по направлению  "Приведение в нормативное состояние ,  бюджетные  образовательные учреждения" перенос на подпрограмму 3</t>
  </si>
  <si>
    <t xml:space="preserve">закрытие средств  в связи с переносом средств  на корректировку ПСД Детский сад  на 140 мест по ул. Ясная, 1 </t>
  </si>
  <si>
    <t>Открытие средств на направление "Корректировка ПСД Детский сад  на 140 мест по ул. Ясная, 1 в с. Орда  Пермского края"</t>
  </si>
  <si>
    <t>Открытие средств на направленние   "Проведение капитального ремонта  МКДОУ "Ашапский  детский сад", средства Лукойл"</t>
  </si>
  <si>
    <t>открытие средств  по направлению"Приведение образовательных учреждений в нормативное состояние, детские сады" для проведения геологических исследований  МКДОУ "Ашапский детский сад"</t>
  </si>
  <si>
    <t>закрытие  средств по направлению  приведение в нормативное состояние , коррекционное  образовательные учреждения перенос на  "Приведение образовательных учреждений в нормативное состояние, детские сады"</t>
  </si>
  <si>
    <t>закрытие  средств по направлению  приведение в нормативное состояние , автономные  образовательные учреждения перенос на  "Приведение образовательных учреждений в нормативное состояние, детские сады"</t>
  </si>
  <si>
    <t>закрытие  средств по направлению  приведение в нормативное состояние , бюджетные образовательные учреждения перенос на  "Приведение образовательных учреждений в нормативное состояние, детские сады"</t>
  </si>
  <si>
    <t>открытие средств на МУ "ОКС"     для оплаты ремонтных работ, перенос на  "Приведение образовательных учреждений в нормативное состояние, детские сады"</t>
  </si>
  <si>
    <t>отклонение от первоначального плана</t>
  </si>
  <si>
    <t>увеличение суммы по направлению "приведение в нормативное состояние , бюджетные образовательные учреждения" , перенос с направления "Средства местного бюджета на софинансирование расходов" в сумме 1628,989 тыс. руб , " Приведение образовательных учреждений в нормативное состояние, детские сады" в сумме 60,396 тыс. руб., дополнительные  средства  для проедения ремонта теплотрассы и системы отопления МБОУ «Шляпниковская сош» в сумме 1 613, 736тыс. руб.</t>
  </si>
  <si>
    <t>Изменены объемы по направлению "Оплата коммунальных услуг" , уменьшение средств  в сумме 12448 руб.по МКДОУ "Ординский детский сад № 1" (в связи с переносом средств на оплату налога на землю) и увеличение средств в сумме 41560 руб по МКДОУ "Рубежовский детский сад" (в связи с изменением теплового носителя с дров на электроотопление)"</t>
  </si>
  <si>
    <t>закрыты средства по направлению "Оплата коммунальных услуг" в связи со сложившейся экономией по потреблению в натуральных объемов воды и электроосвещения, перенос на оплату налога на землю</t>
  </si>
  <si>
    <t>Открыты средства  по направлению "Оплата налогов" , в связи с увеличением кадастровой стоимости земли), перенос средств  с направления оплата коммунальных услуг</t>
  </si>
  <si>
    <t>Отрыты средства  по направлению "Организация питания детей, подвозимых на образовательный процесс в школы, создание условий для организации питания детей в каникулярное время, организация  подвоза учащихся и воспитанников  в образовательные учреждения, обслуживание системы Глонасс,обслуживание прямого канала связи", в связи"   с возникшей потребностью МБОУ "Шляпниковская сош", на приведение транспортных средств в нормативное состояние, для прохождения технического осмотра и безопасной перевозки учащихся.</t>
  </si>
  <si>
    <t>Вносимые изменения</t>
  </si>
  <si>
    <t xml:space="preserve"> перенос средств  между кодами вида расходов,  с 240 на 110 и 850</t>
  </si>
  <si>
    <t>закрытие средств "Создание в системе общего образования возможности для современного качественного образования и позитивной социализации детей, муниципальное задание" бюджетные образовательные учреждения в сумме 54,78 тыс. руб., автономные образовательные учреждения в сумме 11,11 тыс. руб. в связи   уменьшением численности учащихся и воспитанников</t>
  </si>
  <si>
    <t>закрытие средств по направление "Оплата коммунальных услуг", экономии средств  МБОУ "Малоашапская оош", перенос на подпрограмму 5</t>
  </si>
  <si>
    <t>открытие средств по направлению "Создание условий для модернизации и устойчивого развития сферы дополнительного образования детей, муниципальное задание" , в связи с увеличением численности учащихся</t>
  </si>
  <si>
    <t>закрыты средства местного бюджета " Строительство объекта "Детский сад на 140 мест по ул. Ясная, 1  в с. Орда  Пермского края", ввиду невыполнения работ подрядчиком с последующим открвтием в 2015 году</t>
  </si>
  <si>
    <t>закрыты средства местного бюджета "Проектирование объекта "Детский сад на 90 мест в с. Ашап Ординского муниципального района  Пермского края", ввиду невыполнения работ подрядчиком с последующим открвтием в 2015 году</t>
  </si>
  <si>
    <t xml:space="preserve">закрыты средства местного бюджета "Проведение дополнительных работ, относимых к проектным работам  по объекту "Детский сад на 90 мест в с. Ашап Ординского муниципального района  Пермского края", ввиду невыполнения работ подрядчиком </t>
  </si>
  <si>
    <t>закрыты средства местного бюджета "Проектирование автономной газовой котельной школы с. Красный Ясыл  Ординского муниципального района  Пермского края", ввиду экономии  от проведения конкурсных процедур</t>
  </si>
  <si>
    <t>Открыты средства  по направлению "Приведение образовательных учреждений в нормативное состояние, детские сады" , для проведения  ремонтных работ МКДОУ "Карьевский детский сад"</t>
  </si>
  <si>
    <t>Открыты средства  по направлению "Приведение образовательных учреждений в нормативное состояние,бюджетные образовательные учреждения",  для оплаты работ проведения ремонтных работ</t>
  </si>
  <si>
    <t>Открыты средства по направлению " Оплата  расходов  связанных с приобретением и доставкой   теплового котла"   для оплаты расходов связанных с приобретением и доставкой топливного котла МБОУ "Красноясыльская сош", перенос с направления "Оплата коммунальных услуг"</t>
  </si>
  <si>
    <t>закрыты средства  по направлению "Оплата коммунальных услуг", экономии средств  МБОУ "Красноясыльская сош"</t>
  </si>
  <si>
    <t>Реквизиты постановления администрации Ординского муниципального района  " О внесении изменений в муниципальную программу "Развитие системы образования"</t>
  </si>
  <si>
    <t>Объём средств, тыс. руб.</t>
  </si>
  <si>
    <t xml:space="preserve">№ 21 от 23.01.14 </t>
  </si>
  <si>
    <t xml:space="preserve">закрытие средств  по направлению "Средства местного бюджета на софинансирование расходов" для участия в софинансировании расходов  (реконструкция   объектов общественной инфраструктуры муниципального значения (реконструкция кровли МБОУ "Шляпниковская сош")  в связи с  отклонением заявки на участие в проекте софинансировании   расходов, перенос на ремонт теплотрасссы МБОУ "Шляпниковская сош" </t>
  </si>
  <si>
    <t>Закрытие средств  по направлению  "Оплате коммунальных услуг", средства экономии  МКДОУ "Ординский детский сад №1"</t>
  </si>
  <si>
    <t xml:space="preserve">изменен объем средств средств  по направлению  "Создание в системе дошкольного образования возможности для современного качественного и доступного образования и позитивной социализации детей",   в связи   уменьшением численности воспитанников и перенос с  оплата коммунальных услуг по МКДОУ "Ординский детский сад №1", для установки тревожной кнопки и  системы видеонаблюдения   </t>
  </si>
  <si>
    <r>
      <t xml:space="preserve">Ответственный исполнитель программы  </t>
    </r>
    <r>
      <rPr>
        <u val="single"/>
        <sz val="12"/>
        <rFont val="Times New Roman"/>
        <family val="1"/>
      </rPr>
      <t>Управление образования администрации Ординского муниципального района</t>
    </r>
  </si>
  <si>
    <t>Приложение ____</t>
  </si>
  <si>
    <t>постановления администрацииОрдинского МР о внесении изменений в программу</t>
  </si>
  <si>
    <t>Закрытие средств по направлению " Приведение образовательных учреждений в нормативное состояние, детские сады", перенос    на  МУ "ОКС " и на направление "приведение в нормативное состояние ,  бюджетные образовательные учреждения"</t>
  </si>
  <si>
    <t>открытие средств по направлению "Проведение обследования фундамента детского сада в селе Карьево" перенос средств   с направления "Приведение в нормативное состояние , бюджетные образовательные учреждения",  для проведения обследования фундамента детского сада в селе Карьево</t>
  </si>
  <si>
    <t>увеличение средств  по напарвлению "Приведение образовательных учреждений в нормативное состояние, детские сады", перенос  средств с "Приведение в нормативное состояние , бюджетные образовательные учреждения" , для проведения ремонтных работ в дошкольных учреждениях</t>
  </si>
  <si>
    <t>Открытие средств на направление "Средства местного бюджета на софинансирование расходов, для участия в в приоритетном региональном проекте "Приведение в нормативное состояние объектов общественной инфраструктуры муниципального значения" (МКДОУ "Ашапский детский сад")", перенос с направлений "приведение в нормативное состояние , бюджетные образовательные учреждения" в сумме 288,938тыс. руб.; "Средства местного бюджета на софинансирование расходов  ("Приведение в нормативное состояние объектов общественной инфраструкткры муниципального значения "МАОУ "Ашапская сош")" в сумме 1311,062 тыс. руб.</t>
  </si>
  <si>
    <t>закрытие средств направления "Средства местного бюджета на софинансирование расходов  ("Приведение в нормативное состояние объектов общественной инфраструкткры муниципального значения "МАОУ "Ашапская сош")",в связи  отклонения заявки на участие в проекте софинансировании   расходов</t>
  </si>
  <si>
    <t>закрытие средств с направления "Приведение в нормативное состояние , бюджетные образовательные учреждения",  в связи с переносом средств  на  " Приведение образовательных учреждений в нормативное состояние, детские сады"</t>
  </si>
  <si>
    <t>Закрытие средств экономии "Организация и проведение Конкурса «Учитель года»" , перенос на подпрограмму 6 для установки системы Глонасс на автомобиль "Газель" Управления образования</t>
  </si>
  <si>
    <t>закрытие  средств направления "Приведение образовательных учреждений в нормативное состояние, детские сады",  перенос  на "Приведение в нормативное состояние , автономные и бюджетные  образовательные учреждения" , для установки оборудования "Глонасс" на школьный автотранспорт, проведение ремонта системы отопления МБОУ "Шляпниковская сош"</t>
  </si>
  <si>
    <t>открыты средства  на направлении "Приведение в нормативное состояние , автономные образовательные учреждения", перенос средств  с   "Приведение образовательных учреждений в нормативное состояние, детские сады" для установки оборудования "Глонасс" на школьный автотранспорт</t>
  </si>
  <si>
    <t>открыты средства  на направлении "Приведение в нормативное состояние , бюджетные образовательные учреждения", перенос средств  с   "Приведение образовательных учреждений в нормативное состояние, детские сады" для установки оборудования "Глонасс" на школьный автотранспорт,проведение ремонта системы отопления МБОУ "Шляпниковская сош"</t>
  </si>
  <si>
    <t>открытие  средств по подпрограмме 6 ,  перенос средств   с  направления  "Организация и проведение  семинаров, конференций, форумов, конкурсов и других форм мероприятий по обмену опытом с участием педагогических работников" для установки оборудования "Глонасс" на автомобиль ГАЗЕЛЬ</t>
  </si>
  <si>
    <t xml:space="preserve"> закрытие средств экономии по направлению "Средства местного бюджета на софинансирование расходов, для участия в в приоритетном региональном проекте "Приведение в нормативное состояние объектов общественной инфраструктуры муниципального значения" (МКДОУ "Ашапский детский сад") "в сумме 156,6 тыс. руб. участия  в приоритетном региональном проекте "Приведение в нормативное состояние объектов общественной инфраструктуры муниципального значения" (МКДОУ "Ашапский детский сад"),  постановлением Правительства ПК  от 21.08.2014 № 835-п  утвержен объём средств  краевого бюджета  в размере 4330,1 тыс. руб. , средств местного бюджета  на софинансирование расходов должно быть 25% (1443,4 тыс. руб)</t>
  </si>
  <si>
    <t>закрытие средств по направлению "Приведение образовательных учреждений в нормативное состояние, детские сады" " , сложившейся в ходе выполнения ремонтных работ, перенос средств на "Приведение в нормативное состояние , бюджетные образовательные учреждения",</t>
  </si>
  <si>
    <t xml:space="preserve">открыты стредства на  "Приведение в нормативное состояние , коррекционное образовательное учреждение" для установки тревожной кнопки сигнализации  </t>
  </si>
  <si>
    <t>закрытие средств "Приведение в нормативное состояние , автономные образовательные учреждения",экономиия в сумме 52,0 тыс. руб. МАОУ "Ашапская сош", сложившейся в ходе выполнения ремонтных работ</t>
  </si>
  <si>
    <t>открыты средства по "Приведение в нормативное состояние , бюджетные образовательные учреждения", для проведения ремонта системы отопления МБОУ "Шляпниковская сош"и установки кнопки тревожной сигнализации в общеобразовательных учреждениях</t>
  </si>
  <si>
    <t>закрытие средств  по подпрограмме 6 в связи с переносом на код приведение образовательных учреждений в нормативное состояние,муниципальные бюджетные образовательные учреждения, для установки кнопки тревожной сигнализации</t>
  </si>
  <si>
    <t xml:space="preserve">Закрыты средства "Проектирование объекта "Детский сад на 90 мест в с. Ашап Ординского муниципального района  Пермского края", в связи со сложившейся экономией в ходе конкурсных процедур по  выполнению работ по разработке проектно-сметной документации </t>
  </si>
  <si>
    <t xml:space="preserve"> Открытие средств "Проведение дополнительных работ, относимых к проектным работам  по объекту "Детский сад на 90 мест в с. Ашап Ординского муниципального района  Пермского края"</t>
  </si>
  <si>
    <t xml:space="preserve"> Открытие средств "Строительный контроль за качеством  строительства газопровода  на объекте "Детский сад на 140 мест по улице Ясная,1 в с. Орда Пермского края"</t>
  </si>
  <si>
    <t>Закрытие средств "Проведение капитального ремонта  МКДОУ "Ашапский  детский сад", средства Лукойл", перенос средств в сумме  на МАОУ "Ашапская сош" средства Лукойла</t>
  </si>
  <si>
    <t xml:space="preserve">Отктытие средств "Проведение текущего  ремонта МАОУ "Ашапская средняя общеобразовательная школа", с. Ашап средства Лукойл"   </t>
  </si>
  <si>
    <t>Открыты средства по напарвлению "Оплата налога", в связи с увеличением кадастровой стоимости земли), перенос средств  с направления оплата коммунальных услуг</t>
  </si>
  <si>
    <t>« Развитие системы образования»</t>
  </si>
  <si>
    <t>(наименование муниципальной программы)</t>
  </si>
  <si>
    <r>
      <t xml:space="preserve">Ответственный исполнитель программы  </t>
    </r>
    <r>
      <rPr>
        <b/>
        <u val="single"/>
        <sz val="12"/>
        <rFont val="Times New Roman"/>
        <family val="1"/>
      </rPr>
      <t>Управление образования администрации Ординского муниципального района</t>
    </r>
  </si>
  <si>
    <t>Принятые обозначения и сокращения:</t>
  </si>
  <si>
    <t>1.Программа - муниципальная программа</t>
  </si>
  <si>
    <t>2. Подпрограмма  - подпрограмма муниципальной программы</t>
  </si>
  <si>
    <t xml:space="preserve"> НПА ОМР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</si>
  <si>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</si>
  <si>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</si>
  <si>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</si>
  <si>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</si>
  <si>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</si>
  <si>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</si>
  <si>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</si>
  <si>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</si>
  <si>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</si>
  <si>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</si>
  <si>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</si>
  <si>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направление расходов</t>
  </si>
  <si>
    <t xml:space="preserve">подпрограммы  1 «Дошкольное образование» </t>
  </si>
  <si>
    <t>Создание в системе дошкольного образования возможности для современного качественного и доступного образования и позитивной социализации детей, муниципальное задание</t>
  </si>
  <si>
    <t>руб.</t>
  </si>
  <si>
    <t>ТЭРы</t>
  </si>
  <si>
    <t>налоги</t>
  </si>
  <si>
    <t>подпрограммы 2 «Общее образование»</t>
  </si>
  <si>
    <t>Создание в системе общего образования возможности для современного качественного образования и позитивной социализации детей, муниципальное задание</t>
  </si>
  <si>
    <t>Организация питания детей, подвозимых на образовательный процесс в школы, создание условий для организации питания детей в каникулярное время, организация  подвоза учащихся и воспитанников  в образовательные учреждения, обслуживание системы Глонасс,обслуживание прямого канала связи</t>
  </si>
  <si>
    <t>Создание условий для организации питания детей в каникулярное время</t>
  </si>
  <si>
    <t>Организация работы  бизнес классов</t>
  </si>
  <si>
    <t>подпрограммы 3 «Дополнительное образование детей»</t>
  </si>
  <si>
    <r>
      <t>Создание условий для модернизации и устойчивого развития сферы дополнительного образования детей, обеспечивающих увеличение  масштаба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деятельности, качества услуг и разнообразия ресурсов для социальной адаптации, разностороннего развития и самореализации подрастающего поколения, формирования у него ценностей и компетенций для профессионального и жизненного самоопределения</t>
    </r>
  </si>
  <si>
    <t>Проведение межмуниципальных и районных мероприятий с детьми</t>
  </si>
  <si>
    <t>подпрограммы 4 «Кадровая политика»</t>
  </si>
  <si>
    <t>организация и проведение Конкурса «Учитель года»</t>
  </si>
  <si>
    <t>подпрограммы 5 «Приведение образовательных учреждений в нормативное состояние»</t>
  </si>
  <si>
    <t>Строительство объекта "Детский сад на 140 мест по ул. Ясная, 1  в с. Орда  Пермского края</t>
  </si>
  <si>
    <t>Приведение образовательных учреждений в нормативное состояние, детские сады</t>
  </si>
  <si>
    <t>остаток средств бюджета Ординского МР   софинансирование расходов  ПРП "Новая школа"</t>
  </si>
  <si>
    <t>мку</t>
  </si>
  <si>
    <t>школы автономные</t>
  </si>
  <si>
    <t>школы бюджетные</t>
  </si>
  <si>
    <t>подпрограммы 6 «Обеспечение реализации муниципальной программы и прочие мероприятия в сфере образования»</t>
  </si>
  <si>
    <t>Обеспечение деятельности управления образования администрации Ординского муниципального района</t>
  </si>
  <si>
    <t>Налоги</t>
  </si>
  <si>
    <t xml:space="preserve"> Организация проведения традиционных  мероприятий таких как: «Августовская педагогическая конференция», «День Учителя», «Районный выпускной», «Ученик года», «Районная  елка»,  выезд на Губернаторскую елку, интеллектуально – творческие турниры для учащихся  и другие мероприятия.</t>
  </si>
  <si>
    <t>ИТОГО</t>
  </si>
  <si>
    <t xml:space="preserve">№ 21 от 23.01.14  утвержденный бюджет  </t>
  </si>
  <si>
    <t>Мероприятия, обеспечивающие повышение доступности и качество дополнительного образования: средства  местного бюджета  для  участия в конкурсе муниципальных районовна приобретение  музыкальных инструментов и оборудования</t>
  </si>
  <si>
    <t xml:space="preserve">№ 89 от 20.03.14  </t>
  </si>
  <si>
    <t xml:space="preserve">№ 44 от 10.02.14  </t>
  </si>
  <si>
    <t>Средства местного бюджета на софинансирование расходов  (реконструкция   объектов общественной инфраструктуры муниципального значения (реконструкция кровли МБОУ "Шляпниковская сош"))</t>
  </si>
  <si>
    <t>Средства местного бюджета на софинансирование расходов  ("Приведение в нормативное состояние объектов общественной инфраструкткры муниципального значения "МАОУ "Ашапская сош")</t>
  </si>
  <si>
    <t xml:space="preserve">№ 199 от 28.04.14  </t>
  </si>
  <si>
    <t>Проектирование объекта "Детский сад на 90 мест в с. Ашап Ординского муниципального района  Пермского края"</t>
  </si>
  <si>
    <t>Проектирование автономной газовой котельной школы с. Красный Ясыл  Ординского муниципального района  Пермского края</t>
  </si>
  <si>
    <t xml:space="preserve">Корректировка ПСД Детский сад  на 140 мест по ул. Ясная, 1 в с. Орда  Пермского края </t>
  </si>
  <si>
    <t xml:space="preserve">№249 от 27.05.14  </t>
  </si>
  <si>
    <t xml:space="preserve">№  316 от 30.06.14  </t>
  </si>
  <si>
    <t>Проведение капитального ремонта  МКДОУ "Ашапский  детский сад", средства Лукойл</t>
  </si>
  <si>
    <t xml:space="preserve">№ 345 от 18.07.14  </t>
  </si>
  <si>
    <t>Ремонт образовательных учреждений</t>
  </si>
  <si>
    <t xml:space="preserve">№ 352 от 25.07.14  </t>
  </si>
  <si>
    <t>Средства местного бюджета на софинансирование расходов, для участия в в приоритетном региональном проекте "Приведение в нормативное состояние объектов общественной инфраструктуры муниципального значения" (МКДОУ "Ашапский детский сад")</t>
  </si>
  <si>
    <t>Проведение обследования фундамента детского сада в селе Карьево</t>
  </si>
  <si>
    <t xml:space="preserve">№ 400 от 05.09.14  </t>
  </si>
  <si>
    <t xml:space="preserve">№ 418от 18.09.14  </t>
  </si>
  <si>
    <t xml:space="preserve">№ 430от 02.10.14  </t>
  </si>
  <si>
    <t>Проведение дополнительных работ, относимых к проектным работам  по объекту "Детский сад на 90 мест в с. Ашап Ординского муниципального района  Пермского края"</t>
  </si>
  <si>
    <t>Строительный контроль за качеством  строительства газопровода  на объекте "Детский сад на 140 мест по улице Ясная,1 в с. Орда Пермского края"</t>
  </si>
  <si>
    <t xml:space="preserve"> Проведение текущего  ремонта МАОУ "Ашапская средняя общеобразовательная школа", с. Ашап средства Лукойл  </t>
  </si>
  <si>
    <t xml:space="preserve">№ 469от 22.10.14  </t>
  </si>
  <si>
    <t xml:space="preserve">№ 521от 27.11.14  </t>
  </si>
  <si>
    <t xml:space="preserve">№ 549 от 19.12.14  </t>
  </si>
  <si>
    <t xml:space="preserve">Оплата  расходов  связанных с приобретением и доставкой   теплового котла </t>
  </si>
  <si>
    <t>Сведения о вносимых изменениях в муниципальную программу</t>
  </si>
  <si>
    <t>Открытие средств  на проектирование объекта "Детский сад на 90 мест в с. Ашап Ординского муниципального района  Пермского края" 3800,0 тыс. руб.</t>
  </si>
  <si>
    <t>Открытие средств  на проектирование автономной газовой котельной школы с. Красный Ясыл  Ординского муниципального района  Пермского края 400,0 тыс. руб.</t>
  </si>
  <si>
    <t xml:space="preserve"> утверждение объемов в соответствии с утвержденным бюджетом на 2014 год</t>
  </si>
  <si>
    <t>вносимые изменения</t>
  </si>
  <si>
    <t xml:space="preserve">№ 199 от 28.04.14 </t>
  </si>
  <si>
    <t>Открыты дополнительные  средства  в сумме 919,81 тыс. руб.(бюджетные) и 989,89 тыс. руб (автономные) на организацию  подвоза учащихся</t>
  </si>
  <si>
    <t xml:space="preserve">открытие средств по направлению   "Средства местного бюджета на софинансирование расходов" для участия в софинансировании расходов  (реконструкция   объектов общественной инфраструктуры муниципального значения (реконструкция кровли МБОУ "Шляпниковская сош") </t>
  </si>
  <si>
    <t>закрытие средств направления  "Приведение в нормативное состояние , дошкольные    образовательные учреждения"  перенос на "Приведение в нормативное состояние , автономные   образовательные учреждения"</t>
  </si>
  <si>
    <t>закрытие средств направления"Приведение в нормативное состояние , коррекционное    образовательное учреждение" перенос на   "Приведение в нормативное состояние , автономные и бюджетные  образовательные учреждения для участия в проекте по софинансированию расходов"</t>
  </si>
  <si>
    <t>увеличение объема по  направлению   "Приведение в нормативное состояние автономные учреждения", в целях прохождения лицензирования автономными образовательными учреждениями  перенос с "Приведение в нормативное состояние казенных учреждений"</t>
  </si>
  <si>
    <t>открытие средств   по направлению "Средства местного бюджета на софинансирование расходов"  для участия в проекте по софинансированию расходов ("Приведение в нормативное состояние объектов общественной инфраструкткры муниципального значения "МАОУ "Ашапская сош")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</si>
</sst>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"/>
    <numFmt numFmtId="167" formatCode="0.0000"/>
  </numFmts>
  <fonts count="59">
    <font>
      <sz val="10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textRotation="90" wrapText="1"/>
    </xf>
    <xf numFmtId="0" fontId="3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8" fillId="0" borderId="15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/>
    </xf>
    <xf numFmtId="0" fontId="18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0" fontId="18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167" fontId="19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top" wrapText="1"/>
    </xf>
    <xf numFmtId="167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64" fontId="19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2" fontId="19" fillId="34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/>
    </xf>
    <xf numFmtId="165" fontId="4" fillId="35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167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top" wrapText="1"/>
    </xf>
    <xf numFmtId="0" fontId="23" fillId="36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textRotation="90"/>
    </xf>
    <xf numFmtId="0" fontId="18" fillId="0" borderId="1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L274"/>
  <sheetViews>
    <sheetView view="pageBreakPreview" zoomScale="75" zoomScaleSheetLayoutView="75" zoomScalePageLayoutView="0" workbookViewId="0" topLeftCell="Z1">
      <selection activeCell="AL41" sqref="AL41"/>
    </sheetView>
  </sheetViews>
  <sheetFormatPr defaultColWidth="9.00390625" defaultRowHeight="12.75"/>
  <cols>
    <col min="1" max="1" width="7.875" style="1" customWidth="1"/>
    <col min="2" max="21" width="5.125" style="1" customWidth="1"/>
    <col min="22" max="22" width="28.875" style="2" customWidth="1"/>
    <col min="23" max="23" width="8.25390625" style="1" customWidth="1"/>
    <col min="24" max="24" width="13.625" style="1" customWidth="1"/>
    <col min="25" max="25" width="13.25390625" style="1" customWidth="1"/>
    <col min="26" max="26" width="13.125" style="1" customWidth="1"/>
    <col min="27" max="27" width="12.25390625" style="1" customWidth="1"/>
    <col min="28" max="28" width="13.875" style="78" customWidth="1"/>
    <col min="29" max="29" width="13.25390625" style="1" customWidth="1"/>
    <col min="30" max="30" width="14.375" style="1" customWidth="1"/>
    <col min="31" max="31" width="14.00390625" style="1" customWidth="1"/>
    <col min="32" max="32" width="12.75390625" style="1" customWidth="1"/>
    <col min="33" max="33" width="13.75390625" style="1" customWidth="1"/>
    <col min="34" max="35" width="13.625" style="1" customWidth="1"/>
    <col min="36" max="36" width="13.625" style="78" customWidth="1"/>
    <col min="37" max="37" width="14.125" style="1" customWidth="1"/>
    <col min="38" max="38" width="12.125" style="1" customWidth="1"/>
    <col min="39" max="16384" width="9.125" style="1" customWidth="1"/>
  </cols>
  <sheetData>
    <row r="1" ht="12.75">
      <c r="AI1" s="1" t="s">
        <v>38</v>
      </c>
    </row>
    <row r="2" spans="2:36" s="3" customFormat="1" ht="18.75">
      <c r="B2" s="4"/>
      <c r="C2" s="4"/>
      <c r="D2" s="128" t="s">
        <v>137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5"/>
      <c r="AB2" s="79"/>
      <c r="AC2" s="6"/>
      <c r="AD2" s="6"/>
      <c r="AE2" s="6"/>
      <c r="AF2" s="7"/>
      <c r="AG2" s="7"/>
      <c r="AJ2" s="91"/>
    </row>
    <row r="3" spans="1:36" s="3" customFormat="1" ht="15.75">
      <c r="A3" s="8"/>
      <c r="B3" s="9"/>
      <c r="C3" s="9"/>
      <c r="D3" s="129" t="s">
        <v>63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0"/>
      <c r="AB3" s="80"/>
      <c r="AC3" s="12"/>
      <c r="AD3" s="12"/>
      <c r="AE3" s="12"/>
      <c r="AF3" s="13"/>
      <c r="AG3" s="13"/>
      <c r="AJ3" s="91"/>
    </row>
    <row r="4" spans="1:36" s="3" customFormat="1" ht="18.75">
      <c r="A4" s="8"/>
      <c r="B4" s="9"/>
      <c r="C4" s="9"/>
      <c r="D4" s="131" t="s">
        <v>64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1"/>
      <c r="AB4" s="79"/>
      <c r="AC4" s="6"/>
      <c r="AD4" s="6"/>
      <c r="AE4" s="6"/>
      <c r="AF4" s="13"/>
      <c r="AG4" s="13"/>
      <c r="AJ4" s="91"/>
    </row>
    <row r="5" spans="1:36" s="3" customFormat="1" ht="18.75">
      <c r="A5" s="8"/>
      <c r="B5" s="9"/>
      <c r="C5" s="9"/>
      <c r="D5" s="132" t="s">
        <v>65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4"/>
      <c r="AB5" s="79"/>
      <c r="AC5" s="6"/>
      <c r="AD5" s="6"/>
      <c r="AE5" s="6"/>
      <c r="AF5" s="13"/>
      <c r="AG5" s="13"/>
      <c r="AJ5" s="91"/>
    </row>
    <row r="6" spans="1:36" s="3" customFormat="1" ht="15.75">
      <c r="A6" s="8"/>
      <c r="B6" s="9"/>
      <c r="C6" s="9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5"/>
      <c r="AB6" s="81"/>
      <c r="AC6" s="12"/>
      <c r="AD6" s="12"/>
      <c r="AE6" s="12"/>
      <c r="AF6" s="13"/>
      <c r="AG6" s="13"/>
      <c r="AJ6" s="91"/>
    </row>
    <row r="7" spans="1:36" s="3" customFormat="1" ht="19.5">
      <c r="A7" s="8"/>
      <c r="B7" s="9"/>
      <c r="C7" s="9"/>
      <c r="D7" s="9"/>
      <c r="E7" s="9"/>
      <c r="F7" s="9"/>
      <c r="G7" s="9"/>
      <c r="H7" s="9"/>
      <c r="I7" s="9"/>
      <c r="J7" s="16" t="s">
        <v>66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6"/>
      <c r="X7" s="18"/>
      <c r="Y7" s="19"/>
      <c r="Z7" s="19"/>
      <c r="AA7" s="20"/>
      <c r="AB7" s="82"/>
      <c r="AC7" s="7"/>
      <c r="AD7" s="7"/>
      <c r="AE7" s="7"/>
      <c r="AF7" s="7"/>
      <c r="AG7" s="7"/>
      <c r="AJ7" s="91"/>
    </row>
    <row r="8" spans="1:36" s="3" customFormat="1" ht="15.75" customHeight="1">
      <c r="A8" s="8"/>
      <c r="B8" s="9"/>
      <c r="C8" s="9"/>
      <c r="D8" s="9"/>
      <c r="E8" s="9"/>
      <c r="F8" s="9"/>
      <c r="G8" s="9"/>
      <c r="H8" s="9"/>
      <c r="I8" s="9"/>
      <c r="J8" s="134" t="s">
        <v>67</v>
      </c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21"/>
      <c r="AB8" s="83"/>
      <c r="AC8" s="23"/>
      <c r="AD8" s="23"/>
      <c r="AE8" s="23"/>
      <c r="AF8" s="23"/>
      <c r="AG8" s="23"/>
      <c r="AJ8" s="91"/>
    </row>
    <row r="9" spans="1:33" ht="15.75" customHeight="1">
      <c r="A9" s="24"/>
      <c r="B9" s="25"/>
      <c r="C9" s="25"/>
      <c r="D9" s="25"/>
      <c r="E9" s="25"/>
      <c r="F9" s="25"/>
      <c r="G9" s="25"/>
      <c r="H9" s="25"/>
      <c r="I9" s="25"/>
      <c r="J9" s="134" t="s">
        <v>68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21"/>
      <c r="AB9" s="83"/>
      <c r="AC9" s="23"/>
      <c r="AD9" s="23"/>
      <c r="AE9" s="23"/>
      <c r="AF9" s="23"/>
      <c r="AG9" s="23"/>
    </row>
    <row r="10" spans="1:33" ht="15.75">
      <c r="A10" s="24"/>
      <c r="B10" s="25"/>
      <c r="C10" s="25"/>
      <c r="D10" s="25"/>
      <c r="E10" s="25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6"/>
      <c r="X10" s="22"/>
      <c r="Y10" s="22"/>
      <c r="Z10" s="22"/>
      <c r="AA10" s="22"/>
      <c r="AB10" s="83"/>
      <c r="AC10" s="23"/>
      <c r="AD10" s="23"/>
      <c r="AE10" s="23"/>
      <c r="AF10" s="23"/>
      <c r="AG10" s="23"/>
    </row>
    <row r="11" spans="1:38" ht="15" customHeight="1">
      <c r="A11" s="147" t="s">
        <v>69</v>
      </c>
      <c r="B11" s="146" t="s">
        <v>70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27" t="s">
        <v>71</v>
      </c>
      <c r="T11" s="127"/>
      <c r="U11" s="127"/>
      <c r="V11" s="135" t="s">
        <v>72</v>
      </c>
      <c r="W11" s="127" t="s">
        <v>73</v>
      </c>
      <c r="X11" s="127" t="s">
        <v>39</v>
      </c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1" t="s">
        <v>12</v>
      </c>
    </row>
    <row r="12" spans="1:38" ht="24" customHeight="1">
      <c r="A12" s="148"/>
      <c r="B12" s="127" t="s">
        <v>74</v>
      </c>
      <c r="C12" s="127"/>
      <c r="D12" s="127"/>
      <c r="E12" s="127" t="s">
        <v>75</v>
      </c>
      <c r="F12" s="127"/>
      <c r="G12" s="127" t="s">
        <v>76</v>
      </c>
      <c r="H12" s="127"/>
      <c r="I12" s="146" t="s">
        <v>77</v>
      </c>
      <c r="J12" s="142"/>
      <c r="K12" s="142"/>
      <c r="L12" s="142"/>
      <c r="M12" s="142"/>
      <c r="N12" s="142"/>
      <c r="O12" s="143"/>
      <c r="P12" s="136" t="s">
        <v>78</v>
      </c>
      <c r="Q12" s="137"/>
      <c r="R12" s="137"/>
      <c r="S12" s="127"/>
      <c r="T12" s="127"/>
      <c r="U12" s="127"/>
      <c r="V12" s="135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2"/>
    </row>
    <row r="13" spans="1:38" ht="91.5" customHeight="1">
      <c r="A13" s="149"/>
      <c r="B13" s="127"/>
      <c r="C13" s="127"/>
      <c r="D13" s="127"/>
      <c r="E13" s="127"/>
      <c r="F13" s="127"/>
      <c r="G13" s="127"/>
      <c r="H13" s="127"/>
      <c r="I13" s="140" t="s">
        <v>79</v>
      </c>
      <c r="J13" s="141"/>
      <c r="K13" s="29" t="s">
        <v>80</v>
      </c>
      <c r="L13" s="142" t="s">
        <v>81</v>
      </c>
      <c r="M13" s="142"/>
      <c r="N13" s="142"/>
      <c r="O13" s="143"/>
      <c r="P13" s="138"/>
      <c r="Q13" s="139"/>
      <c r="R13" s="139"/>
      <c r="S13" s="127"/>
      <c r="T13" s="127"/>
      <c r="U13" s="127"/>
      <c r="V13" s="135"/>
      <c r="W13" s="127"/>
      <c r="X13" s="28" t="s">
        <v>109</v>
      </c>
      <c r="Y13" s="28" t="s">
        <v>112</v>
      </c>
      <c r="Z13" s="28" t="s">
        <v>111</v>
      </c>
      <c r="AA13" s="28" t="s">
        <v>115</v>
      </c>
      <c r="AB13" s="65" t="s">
        <v>119</v>
      </c>
      <c r="AC13" s="28" t="s">
        <v>120</v>
      </c>
      <c r="AD13" s="28" t="s">
        <v>122</v>
      </c>
      <c r="AE13" s="28" t="s">
        <v>124</v>
      </c>
      <c r="AF13" s="28" t="s">
        <v>127</v>
      </c>
      <c r="AG13" s="28" t="s">
        <v>128</v>
      </c>
      <c r="AH13" s="28" t="s">
        <v>129</v>
      </c>
      <c r="AI13" s="28" t="s">
        <v>133</v>
      </c>
      <c r="AJ13" s="65" t="s">
        <v>134</v>
      </c>
      <c r="AK13" s="28" t="s">
        <v>135</v>
      </c>
      <c r="AL13" s="123"/>
    </row>
    <row r="14" spans="1:38" s="68" customFormat="1" ht="15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67">
        <v>22</v>
      </c>
      <c r="W14" s="28">
        <v>23</v>
      </c>
      <c r="X14" s="28">
        <v>24</v>
      </c>
      <c r="Y14" s="67">
        <v>25</v>
      </c>
      <c r="Z14" s="28">
        <v>26</v>
      </c>
      <c r="AA14" s="28">
        <v>27</v>
      </c>
      <c r="AB14" s="67">
        <v>28</v>
      </c>
      <c r="AC14" s="28">
        <v>29</v>
      </c>
      <c r="AD14" s="28">
        <v>30</v>
      </c>
      <c r="AE14" s="67">
        <v>31</v>
      </c>
      <c r="AF14" s="28">
        <v>32</v>
      </c>
      <c r="AG14" s="28">
        <v>33</v>
      </c>
      <c r="AH14" s="67">
        <v>34</v>
      </c>
      <c r="AI14" s="28">
        <v>35</v>
      </c>
      <c r="AJ14" s="28">
        <v>36</v>
      </c>
      <c r="AK14" s="67">
        <v>37</v>
      </c>
      <c r="AL14" s="28">
        <v>38</v>
      </c>
    </row>
    <row r="15" spans="1:38" ht="25.5" customHeight="1">
      <c r="A15" s="144" t="s">
        <v>82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31"/>
      <c r="W15" s="28"/>
      <c r="X15" s="33">
        <f aca="true" t="shared" si="0" ref="X15:AI15">X17+X19+X20</f>
        <v>11461.1</v>
      </c>
      <c r="Y15" s="33">
        <f t="shared" si="0"/>
        <v>11461.1</v>
      </c>
      <c r="Z15" s="33">
        <f t="shared" si="0"/>
        <v>11461.1</v>
      </c>
      <c r="AA15" s="33">
        <f t="shared" si="0"/>
        <v>11461.1</v>
      </c>
      <c r="AB15" s="84">
        <f t="shared" si="0"/>
        <v>11461.1</v>
      </c>
      <c r="AC15" s="33">
        <f t="shared" si="0"/>
        <v>11461.1</v>
      </c>
      <c r="AD15" s="33">
        <f t="shared" si="0"/>
        <v>11461.1</v>
      </c>
      <c r="AE15" s="33">
        <f t="shared" si="0"/>
        <v>11461.1</v>
      </c>
      <c r="AF15" s="33">
        <f t="shared" si="0"/>
        <v>11461.1</v>
      </c>
      <c r="AG15" s="33">
        <f t="shared" si="0"/>
        <v>11461.1</v>
      </c>
      <c r="AH15" s="33">
        <f t="shared" si="0"/>
        <v>11461.1</v>
      </c>
      <c r="AI15" s="33">
        <f t="shared" si="0"/>
        <v>11515.82</v>
      </c>
      <c r="AJ15" s="84">
        <f>AJ17+AJ19+AJ20+AJ16+AJ18</f>
        <v>11499.319000000001</v>
      </c>
      <c r="AK15" s="33">
        <f>AK17+AK19+AK20+AK16+AK18</f>
        <v>11499.319000000001</v>
      </c>
      <c r="AL15" s="33">
        <f>AL17+AL19+AL20+AL16+AL18</f>
        <v>38.21899999999998</v>
      </c>
    </row>
    <row r="16" spans="1:38" ht="25.5" customHeight="1">
      <c r="A16" s="30"/>
      <c r="B16" s="89">
        <v>9</v>
      </c>
      <c r="C16" s="89">
        <v>0</v>
      </c>
      <c r="D16" s="89">
        <v>4</v>
      </c>
      <c r="E16" s="89">
        <v>0</v>
      </c>
      <c r="F16" s="89">
        <v>7</v>
      </c>
      <c r="G16" s="89">
        <v>0</v>
      </c>
      <c r="H16" s="89">
        <v>1</v>
      </c>
      <c r="I16" s="89">
        <v>3</v>
      </c>
      <c r="J16" s="89">
        <v>1</v>
      </c>
      <c r="K16" s="89">
        <v>1</v>
      </c>
      <c r="L16" s="89">
        <v>8</v>
      </c>
      <c r="M16" s="89">
        <v>0</v>
      </c>
      <c r="N16" s="89">
        <v>0</v>
      </c>
      <c r="O16" s="89">
        <v>1</v>
      </c>
      <c r="P16" s="89">
        <v>1</v>
      </c>
      <c r="Q16" s="89">
        <v>1</v>
      </c>
      <c r="R16" s="89">
        <v>0</v>
      </c>
      <c r="S16" s="89">
        <v>0</v>
      </c>
      <c r="T16" s="89">
        <v>0</v>
      </c>
      <c r="U16" s="89">
        <v>0</v>
      </c>
      <c r="V16" s="124" t="s">
        <v>83</v>
      </c>
      <c r="W16" s="28" t="s">
        <v>84</v>
      </c>
      <c r="X16" s="33"/>
      <c r="Y16" s="33"/>
      <c r="Z16" s="33"/>
      <c r="AA16" s="33"/>
      <c r="AB16" s="84"/>
      <c r="AC16" s="33"/>
      <c r="AD16" s="33"/>
      <c r="AE16" s="33"/>
      <c r="AF16" s="33"/>
      <c r="AG16" s="33"/>
      <c r="AH16" s="33"/>
      <c r="AI16" s="33"/>
      <c r="AJ16" s="92">
        <v>11.688</v>
      </c>
      <c r="AK16" s="90">
        <v>11.688</v>
      </c>
      <c r="AL16" s="120">
        <f aca="true" t="shared" si="1" ref="AL16:AL65">AK16-X16</f>
        <v>11.688</v>
      </c>
    </row>
    <row r="17" spans="1:38" ht="33" customHeight="1">
      <c r="A17" s="28"/>
      <c r="B17" s="89">
        <v>9</v>
      </c>
      <c r="C17" s="89">
        <v>0</v>
      </c>
      <c r="D17" s="89">
        <v>4</v>
      </c>
      <c r="E17" s="89">
        <v>0</v>
      </c>
      <c r="F17" s="89">
        <v>7</v>
      </c>
      <c r="G17" s="89">
        <v>0</v>
      </c>
      <c r="H17" s="89">
        <v>1</v>
      </c>
      <c r="I17" s="89">
        <v>3</v>
      </c>
      <c r="J17" s="89">
        <v>1</v>
      </c>
      <c r="K17" s="89">
        <v>1</v>
      </c>
      <c r="L17" s="89">
        <v>8</v>
      </c>
      <c r="M17" s="89">
        <v>0</v>
      </c>
      <c r="N17" s="89">
        <v>0</v>
      </c>
      <c r="O17" s="89">
        <v>1</v>
      </c>
      <c r="P17" s="89">
        <v>2</v>
      </c>
      <c r="Q17" s="89">
        <v>4</v>
      </c>
      <c r="R17" s="89">
        <v>0</v>
      </c>
      <c r="S17" s="89">
        <v>0</v>
      </c>
      <c r="T17" s="89">
        <v>0</v>
      </c>
      <c r="U17" s="89">
        <v>0</v>
      </c>
      <c r="V17" s="125"/>
      <c r="W17" s="28" t="s">
        <v>84</v>
      </c>
      <c r="X17" s="38">
        <v>8735.99</v>
      </c>
      <c r="Y17" s="38">
        <v>8735.99</v>
      </c>
      <c r="Z17" s="38">
        <v>8735.99</v>
      </c>
      <c r="AA17" s="38">
        <v>8735.99</v>
      </c>
      <c r="AB17" s="58">
        <v>8735.99</v>
      </c>
      <c r="AC17" s="38">
        <v>8735.99</v>
      </c>
      <c r="AD17" s="38">
        <v>8735.99</v>
      </c>
      <c r="AE17" s="38">
        <v>8735.99</v>
      </c>
      <c r="AF17" s="38">
        <v>8735.99</v>
      </c>
      <c r="AG17" s="38">
        <v>8735.99</v>
      </c>
      <c r="AH17" s="38">
        <v>8735.99</v>
      </c>
      <c r="AI17" s="38">
        <v>8735.99</v>
      </c>
      <c r="AJ17" s="75">
        <v>8764.53485</v>
      </c>
      <c r="AK17" s="38">
        <v>8764.53485</v>
      </c>
      <c r="AL17" s="120">
        <f t="shared" si="1"/>
        <v>28.544850000000224</v>
      </c>
    </row>
    <row r="18" spans="1:38" ht="26.25" customHeight="1">
      <c r="A18" s="28"/>
      <c r="B18" s="89">
        <v>9</v>
      </c>
      <c r="C18" s="89">
        <v>0</v>
      </c>
      <c r="D18" s="89">
        <v>4</v>
      </c>
      <c r="E18" s="89">
        <v>0</v>
      </c>
      <c r="F18" s="89">
        <v>7</v>
      </c>
      <c r="G18" s="89">
        <v>0</v>
      </c>
      <c r="H18" s="89">
        <v>1</v>
      </c>
      <c r="I18" s="89">
        <v>3</v>
      </c>
      <c r="J18" s="89">
        <v>1</v>
      </c>
      <c r="K18" s="89">
        <v>1</v>
      </c>
      <c r="L18" s="89">
        <v>8</v>
      </c>
      <c r="M18" s="89">
        <v>0</v>
      </c>
      <c r="N18" s="89">
        <v>0</v>
      </c>
      <c r="O18" s="89">
        <v>1</v>
      </c>
      <c r="P18" s="89">
        <v>8</v>
      </c>
      <c r="Q18" s="89">
        <v>5</v>
      </c>
      <c r="R18" s="89">
        <v>0</v>
      </c>
      <c r="S18" s="89">
        <v>0</v>
      </c>
      <c r="T18" s="89">
        <v>0</v>
      </c>
      <c r="U18" s="89">
        <v>0</v>
      </c>
      <c r="V18" s="126"/>
      <c r="W18" s="28" t="s">
        <v>84</v>
      </c>
      <c r="X18" s="38"/>
      <c r="Y18" s="38"/>
      <c r="Z18" s="38"/>
      <c r="AA18" s="38"/>
      <c r="AB18" s="58"/>
      <c r="AC18" s="38"/>
      <c r="AD18" s="38"/>
      <c r="AE18" s="38"/>
      <c r="AF18" s="38"/>
      <c r="AG18" s="38"/>
      <c r="AH18" s="38"/>
      <c r="AI18" s="38"/>
      <c r="AJ18" s="75">
        <v>53.28115</v>
      </c>
      <c r="AK18" s="38">
        <v>53.28115</v>
      </c>
      <c r="AL18" s="120">
        <f t="shared" si="1"/>
        <v>53.28115</v>
      </c>
    </row>
    <row r="19" spans="1:38" ht="20.25" customHeight="1">
      <c r="A19" s="28"/>
      <c r="B19" s="34">
        <v>9</v>
      </c>
      <c r="C19" s="34">
        <v>0</v>
      </c>
      <c r="D19" s="34">
        <v>4</v>
      </c>
      <c r="E19" s="35">
        <v>0</v>
      </c>
      <c r="F19" s="35">
        <v>7</v>
      </c>
      <c r="G19" s="35">
        <v>0</v>
      </c>
      <c r="H19" s="35">
        <v>1</v>
      </c>
      <c r="I19" s="35">
        <v>3</v>
      </c>
      <c r="J19" s="34">
        <v>1</v>
      </c>
      <c r="K19" s="34">
        <v>1</v>
      </c>
      <c r="L19" s="34">
        <v>8</v>
      </c>
      <c r="M19" s="34">
        <v>0</v>
      </c>
      <c r="N19" s="34">
        <v>0</v>
      </c>
      <c r="O19" s="34">
        <v>2</v>
      </c>
      <c r="P19" s="34">
        <v>2</v>
      </c>
      <c r="Q19" s="34">
        <v>4</v>
      </c>
      <c r="R19" s="34">
        <v>0</v>
      </c>
      <c r="S19" s="34">
        <v>0</v>
      </c>
      <c r="T19" s="34">
        <v>0</v>
      </c>
      <c r="U19" s="34">
        <v>0</v>
      </c>
      <c r="V19" s="36" t="s">
        <v>85</v>
      </c>
      <c r="W19" s="28" t="s">
        <v>84</v>
      </c>
      <c r="X19" s="38">
        <v>2451.11</v>
      </c>
      <c r="Y19" s="38">
        <v>2451.11</v>
      </c>
      <c r="Z19" s="38">
        <v>2451.11</v>
      </c>
      <c r="AA19" s="38">
        <v>2451.11</v>
      </c>
      <c r="AB19" s="58">
        <v>2451.11</v>
      </c>
      <c r="AC19" s="38">
        <v>2451.11</v>
      </c>
      <c r="AD19" s="38">
        <v>2451.11</v>
      </c>
      <c r="AE19" s="38">
        <v>2451.11</v>
      </c>
      <c r="AF19" s="38">
        <v>2451.11</v>
      </c>
      <c r="AG19" s="38">
        <v>2451.11</v>
      </c>
      <c r="AH19" s="38">
        <v>2451.11</v>
      </c>
      <c r="AI19" s="75">
        <v>2480.222</v>
      </c>
      <c r="AJ19" s="75">
        <v>2370.207</v>
      </c>
      <c r="AK19" s="38">
        <v>2370.207</v>
      </c>
      <c r="AL19" s="120">
        <f t="shared" si="1"/>
        <v>-80.90300000000025</v>
      </c>
    </row>
    <row r="20" spans="1:38" ht="19.5" customHeight="1">
      <c r="A20" s="28"/>
      <c r="B20" s="34">
        <v>9</v>
      </c>
      <c r="C20" s="34">
        <v>0</v>
      </c>
      <c r="D20" s="34">
        <v>4</v>
      </c>
      <c r="E20" s="35">
        <v>0</v>
      </c>
      <c r="F20" s="35">
        <v>7</v>
      </c>
      <c r="G20" s="35">
        <v>0</v>
      </c>
      <c r="H20" s="35">
        <v>1</v>
      </c>
      <c r="I20" s="35">
        <v>3</v>
      </c>
      <c r="J20" s="34">
        <v>1</v>
      </c>
      <c r="K20" s="34">
        <v>1</v>
      </c>
      <c r="L20" s="34">
        <v>8</v>
      </c>
      <c r="M20" s="34">
        <v>0</v>
      </c>
      <c r="N20" s="34">
        <v>0</v>
      </c>
      <c r="O20" s="34">
        <v>2</v>
      </c>
      <c r="P20" s="34">
        <v>8</v>
      </c>
      <c r="Q20" s="34">
        <v>5</v>
      </c>
      <c r="R20" s="34">
        <v>0</v>
      </c>
      <c r="S20" s="34">
        <v>0</v>
      </c>
      <c r="T20" s="34">
        <v>0</v>
      </c>
      <c r="U20" s="34">
        <v>0</v>
      </c>
      <c r="V20" s="36" t="s">
        <v>86</v>
      </c>
      <c r="W20" s="28" t="s">
        <v>84</v>
      </c>
      <c r="X20" s="38">
        <v>274</v>
      </c>
      <c r="Y20" s="38">
        <v>274</v>
      </c>
      <c r="Z20" s="38">
        <v>274</v>
      </c>
      <c r="AA20" s="38">
        <v>274</v>
      </c>
      <c r="AB20" s="58">
        <v>274</v>
      </c>
      <c r="AC20" s="38">
        <v>274</v>
      </c>
      <c r="AD20" s="38">
        <v>274</v>
      </c>
      <c r="AE20" s="38">
        <v>274</v>
      </c>
      <c r="AF20" s="38">
        <v>274</v>
      </c>
      <c r="AG20" s="38">
        <v>274</v>
      </c>
      <c r="AH20" s="38">
        <v>274</v>
      </c>
      <c r="AI20" s="75">
        <v>299.608</v>
      </c>
      <c r="AJ20" s="58">
        <v>299.608</v>
      </c>
      <c r="AK20" s="38">
        <v>299.608</v>
      </c>
      <c r="AL20" s="120">
        <f t="shared" si="1"/>
        <v>25.608000000000004</v>
      </c>
    </row>
    <row r="21" spans="1:38" ht="24.75" customHeight="1">
      <c r="A21" s="144" t="s">
        <v>87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39"/>
      <c r="W21" s="28"/>
      <c r="X21" s="40">
        <f aca="true" t="shared" si="2" ref="X21:AJ21">X22+X23+X25+X26+X27+X28+X29+X30+X31+X32</f>
        <v>29316.56</v>
      </c>
      <c r="Y21" s="40">
        <f t="shared" si="2"/>
        <v>29316.56</v>
      </c>
      <c r="Z21" s="40">
        <f t="shared" si="2"/>
        <v>29316.56</v>
      </c>
      <c r="AA21" s="40">
        <f t="shared" si="2"/>
        <v>31226.260000000002</v>
      </c>
      <c r="AB21" s="85">
        <f t="shared" si="2"/>
        <v>31226.260000000002</v>
      </c>
      <c r="AC21" s="40">
        <f t="shared" si="2"/>
        <v>31226.260000000002</v>
      </c>
      <c r="AD21" s="40">
        <f t="shared" si="2"/>
        <v>31226.260000000002</v>
      </c>
      <c r="AE21" s="40">
        <f t="shared" si="2"/>
        <v>31226.260000000002</v>
      </c>
      <c r="AF21" s="40">
        <f t="shared" si="2"/>
        <v>31226.260000000002</v>
      </c>
      <c r="AG21" s="40">
        <f t="shared" si="2"/>
        <v>31226.260000000002</v>
      </c>
      <c r="AH21" s="40">
        <f t="shared" si="2"/>
        <v>31226.260000000002</v>
      </c>
      <c r="AI21" s="40">
        <f t="shared" si="2"/>
        <v>31171.56</v>
      </c>
      <c r="AJ21" s="87">
        <f t="shared" si="2"/>
        <v>31030.459000000003</v>
      </c>
      <c r="AK21" s="51">
        <f>AK22+AK23+AK25+AK26+AK27+AK28+AK29+AK30+AK31+AK32+AK24</f>
        <v>31030.459000000003</v>
      </c>
      <c r="AL21" s="94">
        <f>AL22+AL23+AL25+AL26+AL27+AL28+AL29+AL30+AL31+AL32+AL24</f>
        <v>1713.8990000000017</v>
      </c>
    </row>
    <row r="22" spans="1:38" ht="19.5" customHeight="1">
      <c r="A22" s="41"/>
      <c r="B22" s="42">
        <v>9</v>
      </c>
      <c r="C22" s="42">
        <v>0</v>
      </c>
      <c r="D22" s="42">
        <v>4</v>
      </c>
      <c r="E22" s="43">
        <v>0</v>
      </c>
      <c r="F22" s="43">
        <v>7</v>
      </c>
      <c r="G22" s="43">
        <v>0</v>
      </c>
      <c r="H22" s="43">
        <v>2</v>
      </c>
      <c r="I22" s="43">
        <v>3</v>
      </c>
      <c r="J22" s="42">
        <v>1</v>
      </c>
      <c r="K22" s="42">
        <v>2</v>
      </c>
      <c r="L22" s="42">
        <v>8</v>
      </c>
      <c r="M22" s="42">
        <v>0</v>
      </c>
      <c r="N22" s="42">
        <v>0</v>
      </c>
      <c r="O22" s="42">
        <v>1</v>
      </c>
      <c r="P22" s="42">
        <v>6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150" t="s">
        <v>88</v>
      </c>
      <c r="W22" s="28" t="s">
        <v>84</v>
      </c>
      <c r="X22" s="38">
        <v>3666.2</v>
      </c>
      <c r="Y22" s="38">
        <v>3666.2</v>
      </c>
      <c r="Z22" s="38">
        <v>3666.2</v>
      </c>
      <c r="AA22" s="38">
        <v>3666.2</v>
      </c>
      <c r="AB22" s="58">
        <v>3666.2</v>
      </c>
      <c r="AC22" s="38">
        <v>3666.2</v>
      </c>
      <c r="AD22" s="38">
        <v>3666.2</v>
      </c>
      <c r="AE22" s="38">
        <v>3666.2</v>
      </c>
      <c r="AF22" s="38">
        <v>3666.2</v>
      </c>
      <c r="AG22" s="38">
        <v>3666.2</v>
      </c>
      <c r="AH22" s="38">
        <v>3666.2</v>
      </c>
      <c r="AI22" s="38">
        <v>3666.2</v>
      </c>
      <c r="AJ22" s="75">
        <v>3611.421</v>
      </c>
      <c r="AK22" s="38">
        <v>3611.421</v>
      </c>
      <c r="AL22" s="120">
        <f t="shared" si="1"/>
        <v>-54.778999999999996</v>
      </c>
    </row>
    <row r="23" spans="1:38" ht="42" customHeight="1">
      <c r="A23" s="41"/>
      <c r="B23" s="42">
        <v>9</v>
      </c>
      <c r="C23" s="42">
        <v>0</v>
      </c>
      <c r="D23" s="42">
        <v>4</v>
      </c>
      <c r="E23" s="43">
        <v>0</v>
      </c>
      <c r="F23" s="43">
        <v>7</v>
      </c>
      <c r="G23" s="43">
        <v>0</v>
      </c>
      <c r="H23" s="43">
        <v>2</v>
      </c>
      <c r="I23" s="43">
        <v>3</v>
      </c>
      <c r="J23" s="42">
        <v>1</v>
      </c>
      <c r="K23" s="42">
        <v>2</v>
      </c>
      <c r="L23" s="42">
        <v>8</v>
      </c>
      <c r="M23" s="42">
        <v>0</v>
      </c>
      <c r="N23" s="42">
        <v>0</v>
      </c>
      <c r="O23" s="42">
        <v>1</v>
      </c>
      <c r="P23" s="42">
        <v>6</v>
      </c>
      <c r="Q23" s="42">
        <v>2</v>
      </c>
      <c r="R23" s="42">
        <v>1</v>
      </c>
      <c r="S23" s="42">
        <v>0</v>
      </c>
      <c r="T23" s="42">
        <v>0</v>
      </c>
      <c r="U23" s="42">
        <v>0</v>
      </c>
      <c r="V23" s="151"/>
      <c r="W23" s="28" t="s">
        <v>84</v>
      </c>
      <c r="X23" s="38">
        <v>4067.7</v>
      </c>
      <c r="Y23" s="38">
        <v>4067.7</v>
      </c>
      <c r="Z23" s="38">
        <v>4067.7</v>
      </c>
      <c r="AA23" s="38">
        <v>4067.7</v>
      </c>
      <c r="AB23" s="58">
        <v>4067.7</v>
      </c>
      <c r="AC23" s="38">
        <v>4067.7</v>
      </c>
      <c r="AD23" s="38">
        <v>4067.7</v>
      </c>
      <c r="AE23" s="38">
        <v>4067.7</v>
      </c>
      <c r="AF23" s="38">
        <v>4067.7</v>
      </c>
      <c r="AG23" s="38">
        <v>4067.7</v>
      </c>
      <c r="AH23" s="38">
        <v>4067.7</v>
      </c>
      <c r="AI23" s="38">
        <v>4067.7</v>
      </c>
      <c r="AJ23" s="75">
        <v>4056.587</v>
      </c>
      <c r="AK23" s="38">
        <v>4056.587</v>
      </c>
      <c r="AL23" s="120">
        <f t="shared" si="1"/>
        <v>-11.112999999999829</v>
      </c>
    </row>
    <row r="24" spans="1:38" ht="42" customHeight="1">
      <c r="A24" s="41"/>
      <c r="B24" s="72">
        <v>9</v>
      </c>
      <c r="C24" s="72">
        <v>0</v>
      </c>
      <c r="D24" s="72">
        <v>4</v>
      </c>
      <c r="E24" s="72">
        <v>0</v>
      </c>
      <c r="F24" s="72">
        <v>7</v>
      </c>
      <c r="G24" s="72">
        <v>0</v>
      </c>
      <c r="H24" s="72">
        <v>2</v>
      </c>
      <c r="I24" s="72">
        <v>3</v>
      </c>
      <c r="J24" s="72">
        <v>1</v>
      </c>
      <c r="K24" s="72">
        <v>2</v>
      </c>
      <c r="L24" s="72">
        <v>8</v>
      </c>
      <c r="M24" s="72">
        <v>0</v>
      </c>
      <c r="N24" s="72">
        <v>0</v>
      </c>
      <c r="O24" s="72">
        <v>2</v>
      </c>
      <c r="P24" s="72">
        <v>6</v>
      </c>
      <c r="Q24" s="72">
        <v>1</v>
      </c>
      <c r="R24" s="72">
        <v>2</v>
      </c>
      <c r="S24" s="95">
        <v>0</v>
      </c>
      <c r="T24" s="42">
        <v>0</v>
      </c>
      <c r="U24" s="42">
        <v>0</v>
      </c>
      <c r="V24" s="73" t="s">
        <v>136</v>
      </c>
      <c r="W24" s="28" t="s">
        <v>84</v>
      </c>
      <c r="X24" s="38"/>
      <c r="Y24" s="38"/>
      <c r="Z24" s="38"/>
      <c r="AA24" s="38"/>
      <c r="AB24" s="58"/>
      <c r="AC24" s="38"/>
      <c r="AD24" s="38"/>
      <c r="AE24" s="38"/>
      <c r="AF24" s="38"/>
      <c r="AG24" s="38"/>
      <c r="AH24" s="38"/>
      <c r="AI24" s="38"/>
      <c r="AJ24" s="38"/>
      <c r="AK24" s="75">
        <v>425</v>
      </c>
      <c r="AL24" s="120">
        <f t="shared" si="1"/>
        <v>425</v>
      </c>
    </row>
    <row r="25" spans="1:38" ht="15">
      <c r="A25" s="41"/>
      <c r="B25" s="42">
        <v>9</v>
      </c>
      <c r="C25" s="42">
        <v>0</v>
      </c>
      <c r="D25" s="42">
        <v>4</v>
      </c>
      <c r="E25" s="43">
        <v>0</v>
      </c>
      <c r="F25" s="43">
        <v>7</v>
      </c>
      <c r="G25" s="43">
        <v>0</v>
      </c>
      <c r="H25" s="43">
        <v>2</v>
      </c>
      <c r="I25" s="43">
        <v>3</v>
      </c>
      <c r="J25" s="42">
        <v>1</v>
      </c>
      <c r="K25" s="42">
        <v>2</v>
      </c>
      <c r="L25" s="42">
        <v>8</v>
      </c>
      <c r="M25" s="42">
        <v>0</v>
      </c>
      <c r="N25" s="42">
        <v>0</v>
      </c>
      <c r="O25" s="42">
        <v>2</v>
      </c>
      <c r="P25" s="42">
        <v>6</v>
      </c>
      <c r="Q25" s="42">
        <v>1</v>
      </c>
      <c r="R25" s="42">
        <v>2</v>
      </c>
      <c r="S25" s="42">
        <v>0</v>
      </c>
      <c r="T25" s="42">
        <v>0</v>
      </c>
      <c r="U25" s="42">
        <v>0</v>
      </c>
      <c r="V25" s="150" t="s">
        <v>85</v>
      </c>
      <c r="W25" s="28" t="s">
        <v>84</v>
      </c>
      <c r="X25" s="38">
        <v>10831.46</v>
      </c>
      <c r="Y25" s="38">
        <v>10831.46</v>
      </c>
      <c r="Z25" s="38">
        <v>10831.46</v>
      </c>
      <c r="AA25" s="38">
        <v>10831.46</v>
      </c>
      <c r="AB25" s="58">
        <v>10831.46</v>
      </c>
      <c r="AC25" s="38">
        <v>10831.46</v>
      </c>
      <c r="AD25" s="38">
        <v>10831.46</v>
      </c>
      <c r="AE25" s="38">
        <v>10831.46</v>
      </c>
      <c r="AF25" s="38">
        <v>10831.46</v>
      </c>
      <c r="AG25" s="38">
        <v>10831.46</v>
      </c>
      <c r="AH25" s="38">
        <v>10831.46</v>
      </c>
      <c r="AI25" s="75">
        <v>10431.8</v>
      </c>
      <c r="AJ25" s="75">
        <v>10356.611</v>
      </c>
      <c r="AK25" s="75">
        <v>9931.611</v>
      </c>
      <c r="AL25" s="120">
        <f t="shared" si="1"/>
        <v>-899.8489999999983</v>
      </c>
    </row>
    <row r="26" spans="1:38" ht="15">
      <c r="A26" s="41"/>
      <c r="B26" s="42">
        <v>9</v>
      </c>
      <c r="C26" s="42">
        <v>0</v>
      </c>
      <c r="D26" s="42">
        <v>4</v>
      </c>
      <c r="E26" s="43">
        <v>0</v>
      </c>
      <c r="F26" s="43">
        <v>7</v>
      </c>
      <c r="G26" s="43">
        <v>0</v>
      </c>
      <c r="H26" s="43">
        <v>2</v>
      </c>
      <c r="I26" s="43">
        <v>3</v>
      </c>
      <c r="J26" s="42">
        <v>1</v>
      </c>
      <c r="K26" s="42">
        <v>2</v>
      </c>
      <c r="L26" s="42">
        <v>8</v>
      </c>
      <c r="M26" s="42">
        <v>0</v>
      </c>
      <c r="N26" s="42">
        <v>0</v>
      </c>
      <c r="O26" s="42">
        <v>2</v>
      </c>
      <c r="P26" s="42">
        <v>6</v>
      </c>
      <c r="Q26" s="42">
        <v>2</v>
      </c>
      <c r="R26" s="42">
        <v>2</v>
      </c>
      <c r="S26" s="42">
        <v>0</v>
      </c>
      <c r="T26" s="42">
        <v>0</v>
      </c>
      <c r="U26" s="42">
        <v>0</v>
      </c>
      <c r="V26" s="151"/>
      <c r="W26" s="28" t="s">
        <v>84</v>
      </c>
      <c r="X26" s="38">
        <v>7851.7</v>
      </c>
      <c r="Y26" s="38">
        <v>7851.7</v>
      </c>
      <c r="Z26" s="38">
        <v>7851.7</v>
      </c>
      <c r="AA26" s="38">
        <v>7851.7</v>
      </c>
      <c r="AB26" s="58">
        <v>7851.7</v>
      </c>
      <c r="AC26" s="38">
        <v>7851.7</v>
      </c>
      <c r="AD26" s="38">
        <v>7851.7</v>
      </c>
      <c r="AE26" s="38">
        <v>7851.7</v>
      </c>
      <c r="AF26" s="38">
        <v>7851.7</v>
      </c>
      <c r="AG26" s="38">
        <v>7851.7</v>
      </c>
      <c r="AH26" s="38">
        <v>7851.7</v>
      </c>
      <c r="AI26" s="38">
        <v>7851.7</v>
      </c>
      <c r="AJ26" s="58">
        <v>7851.7</v>
      </c>
      <c r="AK26" s="38">
        <v>7851.7</v>
      </c>
      <c r="AL26" s="120">
        <f t="shared" si="1"/>
        <v>0</v>
      </c>
    </row>
    <row r="27" spans="1:38" ht="15">
      <c r="A27" s="41"/>
      <c r="B27" s="42">
        <v>9</v>
      </c>
      <c r="C27" s="42">
        <v>0</v>
      </c>
      <c r="D27" s="42">
        <v>4</v>
      </c>
      <c r="E27" s="43">
        <v>0</v>
      </c>
      <c r="F27" s="43">
        <v>7</v>
      </c>
      <c r="G27" s="43">
        <v>0</v>
      </c>
      <c r="H27" s="43">
        <v>2</v>
      </c>
      <c r="I27" s="43">
        <v>3</v>
      </c>
      <c r="J27" s="42">
        <v>1</v>
      </c>
      <c r="K27" s="42">
        <v>2</v>
      </c>
      <c r="L27" s="42">
        <v>8</v>
      </c>
      <c r="M27" s="42">
        <v>0</v>
      </c>
      <c r="N27" s="42">
        <v>0</v>
      </c>
      <c r="O27" s="42">
        <v>2</v>
      </c>
      <c r="P27" s="42">
        <v>6</v>
      </c>
      <c r="Q27" s="42">
        <v>1</v>
      </c>
      <c r="R27" s="42">
        <v>2</v>
      </c>
      <c r="S27" s="42">
        <v>0</v>
      </c>
      <c r="T27" s="42">
        <v>0</v>
      </c>
      <c r="U27" s="42">
        <v>0</v>
      </c>
      <c r="V27" s="152" t="s">
        <v>86</v>
      </c>
      <c r="W27" s="28" t="s">
        <v>84</v>
      </c>
      <c r="X27" s="38">
        <v>756.88</v>
      </c>
      <c r="Y27" s="38">
        <v>756.88</v>
      </c>
      <c r="Z27" s="38">
        <v>756.88</v>
      </c>
      <c r="AA27" s="38">
        <v>756.88</v>
      </c>
      <c r="AB27" s="58">
        <v>756.88</v>
      </c>
      <c r="AC27" s="38">
        <v>756.88</v>
      </c>
      <c r="AD27" s="38">
        <v>756.88</v>
      </c>
      <c r="AE27" s="38">
        <v>756.88</v>
      </c>
      <c r="AF27" s="38">
        <v>756.88</v>
      </c>
      <c r="AG27" s="38">
        <v>756.88</v>
      </c>
      <c r="AH27" s="38">
        <v>756.88</v>
      </c>
      <c r="AI27" s="75">
        <v>928.56</v>
      </c>
      <c r="AJ27" s="58">
        <v>928.56</v>
      </c>
      <c r="AK27" s="38">
        <v>928.56</v>
      </c>
      <c r="AL27" s="120">
        <f t="shared" si="1"/>
        <v>171.67999999999995</v>
      </c>
    </row>
    <row r="28" spans="1:38" ht="15">
      <c r="A28" s="41"/>
      <c r="B28" s="42">
        <v>9</v>
      </c>
      <c r="C28" s="42">
        <v>0</v>
      </c>
      <c r="D28" s="42">
        <v>4</v>
      </c>
      <c r="E28" s="43">
        <v>0</v>
      </c>
      <c r="F28" s="43">
        <v>7</v>
      </c>
      <c r="G28" s="43">
        <v>0</v>
      </c>
      <c r="H28" s="43">
        <v>2</v>
      </c>
      <c r="I28" s="43">
        <v>3</v>
      </c>
      <c r="J28" s="42">
        <v>1</v>
      </c>
      <c r="K28" s="42">
        <v>2</v>
      </c>
      <c r="L28" s="42">
        <v>8</v>
      </c>
      <c r="M28" s="42">
        <v>0</v>
      </c>
      <c r="N28" s="42">
        <v>0</v>
      </c>
      <c r="O28" s="42">
        <v>2</v>
      </c>
      <c r="P28" s="42">
        <v>6</v>
      </c>
      <c r="Q28" s="42">
        <v>2</v>
      </c>
      <c r="R28" s="42">
        <v>2</v>
      </c>
      <c r="S28" s="42">
        <v>0</v>
      </c>
      <c r="T28" s="42">
        <v>0</v>
      </c>
      <c r="U28" s="42">
        <v>0</v>
      </c>
      <c r="V28" s="153"/>
      <c r="W28" s="28" t="s">
        <v>84</v>
      </c>
      <c r="X28" s="38">
        <v>1025.32</v>
      </c>
      <c r="Y28" s="38">
        <v>1025.32</v>
      </c>
      <c r="Z28" s="38">
        <v>1025.32</v>
      </c>
      <c r="AA28" s="38">
        <v>1025.32</v>
      </c>
      <c r="AB28" s="58">
        <v>1025.32</v>
      </c>
      <c r="AC28" s="38">
        <v>1025.32</v>
      </c>
      <c r="AD28" s="38">
        <v>1025.32</v>
      </c>
      <c r="AE28" s="38">
        <v>1025.32</v>
      </c>
      <c r="AF28" s="38">
        <v>1025.32</v>
      </c>
      <c r="AG28" s="38">
        <v>1025.32</v>
      </c>
      <c r="AH28" s="38">
        <v>1025.32</v>
      </c>
      <c r="AI28" s="75">
        <v>1158.58</v>
      </c>
      <c r="AJ28" s="58">
        <v>1158.58</v>
      </c>
      <c r="AK28" s="38">
        <v>1158.58</v>
      </c>
      <c r="AL28" s="120">
        <f t="shared" si="1"/>
        <v>133.26</v>
      </c>
    </row>
    <row r="29" spans="1:38" ht="22.5" customHeight="1">
      <c r="A29" s="41"/>
      <c r="B29" s="42">
        <v>9</v>
      </c>
      <c r="C29" s="42">
        <v>0</v>
      </c>
      <c r="D29" s="42">
        <v>4</v>
      </c>
      <c r="E29" s="43">
        <v>0</v>
      </c>
      <c r="F29" s="43">
        <v>7</v>
      </c>
      <c r="G29" s="43">
        <v>0</v>
      </c>
      <c r="H29" s="43">
        <v>2</v>
      </c>
      <c r="I29" s="43">
        <v>3</v>
      </c>
      <c r="J29" s="42">
        <v>1</v>
      </c>
      <c r="K29" s="42">
        <v>2</v>
      </c>
      <c r="L29" s="42">
        <v>8</v>
      </c>
      <c r="M29" s="42">
        <v>0</v>
      </c>
      <c r="N29" s="42">
        <v>0</v>
      </c>
      <c r="O29" s="42">
        <v>2</v>
      </c>
      <c r="P29" s="42">
        <v>6</v>
      </c>
      <c r="Q29" s="42">
        <v>1</v>
      </c>
      <c r="R29" s="42">
        <v>2</v>
      </c>
      <c r="S29" s="42">
        <v>0</v>
      </c>
      <c r="T29" s="42">
        <v>0</v>
      </c>
      <c r="U29" s="42">
        <v>0</v>
      </c>
      <c r="V29" s="152" t="s">
        <v>89</v>
      </c>
      <c r="W29" s="28" t="s">
        <v>84</v>
      </c>
      <c r="X29" s="38">
        <v>768.6</v>
      </c>
      <c r="Y29" s="38">
        <v>768.6</v>
      </c>
      <c r="Z29" s="38">
        <v>768.6</v>
      </c>
      <c r="AA29" s="75">
        <v>1688.41</v>
      </c>
      <c r="AB29" s="58">
        <v>1688.41</v>
      </c>
      <c r="AC29" s="38">
        <v>1688.41</v>
      </c>
      <c r="AD29" s="38">
        <v>1688.41</v>
      </c>
      <c r="AE29" s="38">
        <v>1688.41</v>
      </c>
      <c r="AF29" s="38">
        <v>1688.41</v>
      </c>
      <c r="AG29" s="38">
        <v>1688.41</v>
      </c>
      <c r="AH29" s="38">
        <v>1688.41</v>
      </c>
      <c r="AI29" s="75">
        <v>1728.43</v>
      </c>
      <c r="AJ29" s="58">
        <v>1728.43</v>
      </c>
      <c r="AK29" s="38">
        <v>1728.43</v>
      </c>
      <c r="AL29" s="120">
        <f t="shared" si="1"/>
        <v>959.83</v>
      </c>
    </row>
    <row r="30" spans="1:38" ht="84.75" customHeight="1">
      <c r="A30" s="41"/>
      <c r="B30" s="42">
        <v>9</v>
      </c>
      <c r="C30" s="42">
        <v>0</v>
      </c>
      <c r="D30" s="42">
        <v>4</v>
      </c>
      <c r="E30" s="43">
        <v>0</v>
      </c>
      <c r="F30" s="43">
        <v>7</v>
      </c>
      <c r="G30" s="43">
        <v>0</v>
      </c>
      <c r="H30" s="43">
        <v>2</v>
      </c>
      <c r="I30" s="43">
        <v>3</v>
      </c>
      <c r="J30" s="42">
        <v>1</v>
      </c>
      <c r="K30" s="42">
        <v>2</v>
      </c>
      <c r="L30" s="42">
        <v>8</v>
      </c>
      <c r="M30" s="42">
        <v>0</v>
      </c>
      <c r="N30" s="42">
        <v>0</v>
      </c>
      <c r="O30" s="42">
        <v>2</v>
      </c>
      <c r="P30" s="42">
        <v>6</v>
      </c>
      <c r="Q30" s="42">
        <v>2</v>
      </c>
      <c r="R30" s="42">
        <v>2</v>
      </c>
      <c r="S30" s="42">
        <v>0</v>
      </c>
      <c r="T30" s="42">
        <v>0</v>
      </c>
      <c r="U30" s="42">
        <v>0</v>
      </c>
      <c r="V30" s="153"/>
      <c r="W30" s="28" t="s">
        <v>84</v>
      </c>
      <c r="X30" s="38">
        <v>296.2</v>
      </c>
      <c r="Y30" s="38">
        <v>296.2</v>
      </c>
      <c r="Z30" s="38">
        <v>296.2</v>
      </c>
      <c r="AA30" s="75">
        <v>1286.09</v>
      </c>
      <c r="AB30" s="58">
        <v>1286.09</v>
      </c>
      <c r="AC30" s="38">
        <v>1286.09</v>
      </c>
      <c r="AD30" s="38">
        <v>1286.09</v>
      </c>
      <c r="AE30" s="38">
        <v>1286.09</v>
      </c>
      <c r="AF30" s="38">
        <v>1286.09</v>
      </c>
      <c r="AG30" s="38">
        <v>1286.09</v>
      </c>
      <c r="AH30" s="38">
        <v>1286.09</v>
      </c>
      <c r="AI30" s="38">
        <v>1286.09</v>
      </c>
      <c r="AJ30" s="58">
        <v>1286.07</v>
      </c>
      <c r="AK30" s="38">
        <v>1286.07</v>
      </c>
      <c r="AL30" s="120">
        <f t="shared" si="1"/>
        <v>989.8699999999999</v>
      </c>
    </row>
    <row r="31" spans="1:38" ht="26.25" customHeight="1">
      <c r="A31" s="41"/>
      <c r="B31" s="42">
        <v>9</v>
      </c>
      <c r="C31" s="42">
        <v>0</v>
      </c>
      <c r="D31" s="42">
        <v>4</v>
      </c>
      <c r="E31" s="43">
        <v>0</v>
      </c>
      <c r="F31" s="43">
        <v>7</v>
      </c>
      <c r="G31" s="43">
        <v>0</v>
      </c>
      <c r="H31" s="43">
        <v>2</v>
      </c>
      <c r="I31" s="43">
        <v>3</v>
      </c>
      <c r="J31" s="42">
        <v>1</v>
      </c>
      <c r="K31" s="42">
        <v>2</v>
      </c>
      <c r="L31" s="42">
        <v>8</v>
      </c>
      <c r="M31" s="42">
        <v>0</v>
      </c>
      <c r="N31" s="42">
        <v>0</v>
      </c>
      <c r="O31" s="42">
        <v>2</v>
      </c>
      <c r="P31" s="42">
        <v>2</v>
      </c>
      <c r="Q31" s="42">
        <v>4</v>
      </c>
      <c r="R31" s="42">
        <v>0</v>
      </c>
      <c r="S31" s="42">
        <v>0</v>
      </c>
      <c r="T31" s="42">
        <v>0</v>
      </c>
      <c r="U31" s="42">
        <v>0</v>
      </c>
      <c r="V31" s="45" t="s">
        <v>90</v>
      </c>
      <c r="W31" s="28" t="s">
        <v>84</v>
      </c>
      <c r="X31" s="38">
        <v>12.5</v>
      </c>
      <c r="Y31" s="38">
        <v>12.5</v>
      </c>
      <c r="Z31" s="38">
        <v>12.5</v>
      </c>
      <c r="AA31" s="38">
        <v>12.5</v>
      </c>
      <c r="AB31" s="58">
        <v>12.5</v>
      </c>
      <c r="AC31" s="38">
        <v>12.5</v>
      </c>
      <c r="AD31" s="38">
        <v>12.5</v>
      </c>
      <c r="AE31" s="38">
        <v>12.5</v>
      </c>
      <c r="AF31" s="38">
        <v>12.5</v>
      </c>
      <c r="AG31" s="38">
        <v>12.5</v>
      </c>
      <c r="AH31" s="38">
        <v>12.5</v>
      </c>
      <c r="AI31" s="38">
        <v>12.5</v>
      </c>
      <c r="AJ31" s="58">
        <v>12.5</v>
      </c>
      <c r="AK31" s="38">
        <v>12.5</v>
      </c>
      <c r="AL31" s="120">
        <f t="shared" si="1"/>
        <v>0</v>
      </c>
    </row>
    <row r="32" spans="1:38" ht="23.25" customHeight="1">
      <c r="A32" s="41"/>
      <c r="B32" s="42">
        <v>9</v>
      </c>
      <c r="C32" s="42">
        <v>0</v>
      </c>
      <c r="D32" s="42">
        <v>4</v>
      </c>
      <c r="E32" s="43">
        <v>0</v>
      </c>
      <c r="F32" s="43">
        <v>7</v>
      </c>
      <c r="G32" s="43">
        <v>0</v>
      </c>
      <c r="H32" s="43">
        <v>2</v>
      </c>
      <c r="I32" s="43">
        <v>3</v>
      </c>
      <c r="J32" s="42">
        <v>1</v>
      </c>
      <c r="K32" s="42">
        <v>2</v>
      </c>
      <c r="L32" s="42">
        <v>8</v>
      </c>
      <c r="M32" s="42">
        <v>0</v>
      </c>
      <c r="N32" s="42">
        <v>0</v>
      </c>
      <c r="O32" s="42">
        <v>2</v>
      </c>
      <c r="P32" s="42">
        <v>6</v>
      </c>
      <c r="Q32" s="42">
        <v>2</v>
      </c>
      <c r="R32" s="42">
        <v>2</v>
      </c>
      <c r="S32" s="42">
        <v>0</v>
      </c>
      <c r="T32" s="42">
        <v>0</v>
      </c>
      <c r="U32" s="42">
        <v>0</v>
      </c>
      <c r="V32" s="45" t="s">
        <v>91</v>
      </c>
      <c r="W32" s="28" t="s">
        <v>84</v>
      </c>
      <c r="X32" s="38">
        <v>40</v>
      </c>
      <c r="Y32" s="38">
        <v>40</v>
      </c>
      <c r="Z32" s="38">
        <v>40</v>
      </c>
      <c r="AA32" s="38">
        <v>40</v>
      </c>
      <c r="AB32" s="58">
        <v>40</v>
      </c>
      <c r="AC32" s="38">
        <v>40</v>
      </c>
      <c r="AD32" s="38">
        <v>40</v>
      </c>
      <c r="AE32" s="38">
        <v>40</v>
      </c>
      <c r="AF32" s="38">
        <v>40</v>
      </c>
      <c r="AG32" s="38">
        <v>40</v>
      </c>
      <c r="AH32" s="38">
        <v>40</v>
      </c>
      <c r="AI32" s="38">
        <v>40</v>
      </c>
      <c r="AJ32" s="58">
        <v>40</v>
      </c>
      <c r="AK32" s="38">
        <v>40</v>
      </c>
      <c r="AL32" s="120">
        <f t="shared" si="1"/>
        <v>0</v>
      </c>
    </row>
    <row r="33" spans="1:38" ht="21" customHeight="1">
      <c r="A33" s="144" t="s">
        <v>92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5"/>
      <c r="V33" s="45"/>
      <c r="W33" s="28"/>
      <c r="X33" s="40">
        <f>X34+X35+X36+X38+X37</f>
        <v>11227.36</v>
      </c>
      <c r="Y33" s="40">
        <f aca="true" t="shared" si="3" ref="Y33:AL33">Y34+Y35+Y36+Y38+Y37</f>
        <v>11477.36</v>
      </c>
      <c r="Z33" s="40">
        <f t="shared" si="3"/>
        <v>11477.36</v>
      </c>
      <c r="AA33" s="40">
        <f t="shared" si="3"/>
        <v>11477.36</v>
      </c>
      <c r="AB33" s="85">
        <f t="shared" si="3"/>
        <v>11477.36</v>
      </c>
      <c r="AC33" s="40">
        <f t="shared" si="3"/>
        <v>11477.36</v>
      </c>
      <c r="AD33" s="40">
        <f t="shared" si="3"/>
        <v>11477.36</v>
      </c>
      <c r="AE33" s="40">
        <f t="shared" si="3"/>
        <v>11477.36</v>
      </c>
      <c r="AF33" s="40">
        <f t="shared" si="3"/>
        <v>11477.36</v>
      </c>
      <c r="AG33" s="40">
        <f t="shared" si="3"/>
        <v>11477.36</v>
      </c>
      <c r="AH33" s="40">
        <f t="shared" si="3"/>
        <v>11477.36</v>
      </c>
      <c r="AI33" s="40">
        <f t="shared" si="3"/>
        <v>11477.36</v>
      </c>
      <c r="AJ33" s="85">
        <f t="shared" si="3"/>
        <v>11485.484</v>
      </c>
      <c r="AK33" s="40">
        <f t="shared" si="3"/>
        <v>11485.484</v>
      </c>
      <c r="AL33" s="33">
        <f t="shared" si="3"/>
        <v>258.1239999999998</v>
      </c>
    </row>
    <row r="34" spans="1:38" ht="138" customHeight="1">
      <c r="A34" s="41"/>
      <c r="B34" s="42">
        <v>9</v>
      </c>
      <c r="C34" s="42">
        <v>0</v>
      </c>
      <c r="D34" s="42">
        <v>4</v>
      </c>
      <c r="E34" s="43">
        <v>0</v>
      </c>
      <c r="F34" s="43">
        <v>7</v>
      </c>
      <c r="G34" s="43">
        <v>0</v>
      </c>
      <c r="H34" s="43">
        <v>2</v>
      </c>
      <c r="I34" s="43">
        <v>3</v>
      </c>
      <c r="J34" s="42">
        <v>1</v>
      </c>
      <c r="K34" s="42">
        <v>3</v>
      </c>
      <c r="L34" s="42">
        <v>8</v>
      </c>
      <c r="M34" s="42">
        <v>0</v>
      </c>
      <c r="N34" s="42">
        <v>0</v>
      </c>
      <c r="O34" s="42">
        <v>1</v>
      </c>
      <c r="P34" s="42">
        <v>6</v>
      </c>
      <c r="Q34" s="42">
        <v>1</v>
      </c>
      <c r="R34" s="42">
        <v>1</v>
      </c>
      <c r="S34" s="42">
        <v>0</v>
      </c>
      <c r="T34" s="42">
        <v>0</v>
      </c>
      <c r="U34" s="42">
        <v>0</v>
      </c>
      <c r="V34" s="46" t="s">
        <v>93</v>
      </c>
      <c r="W34" s="28" t="s">
        <v>84</v>
      </c>
      <c r="X34" s="38">
        <v>10641.89</v>
      </c>
      <c r="Y34" s="38">
        <v>10641.89</v>
      </c>
      <c r="Z34" s="38">
        <v>10641.89</v>
      </c>
      <c r="AA34" s="38">
        <v>10641.89</v>
      </c>
      <c r="AB34" s="58">
        <v>10641.89</v>
      </c>
      <c r="AC34" s="38">
        <v>10641.89</v>
      </c>
      <c r="AD34" s="38">
        <v>10641.89</v>
      </c>
      <c r="AE34" s="38">
        <v>10641.89</v>
      </c>
      <c r="AF34" s="38">
        <v>10641.89</v>
      </c>
      <c r="AG34" s="38">
        <v>10641.89</v>
      </c>
      <c r="AH34" s="38">
        <v>10641.89</v>
      </c>
      <c r="AI34" s="38">
        <v>10641.89</v>
      </c>
      <c r="AJ34" s="75">
        <v>10650.014</v>
      </c>
      <c r="AK34" s="38">
        <v>10650.014</v>
      </c>
      <c r="AL34" s="120">
        <f t="shared" si="1"/>
        <v>8.123999999999796</v>
      </c>
    </row>
    <row r="35" spans="1:38" ht="18" customHeight="1">
      <c r="A35" s="41"/>
      <c r="B35" s="42">
        <v>9</v>
      </c>
      <c r="C35" s="42">
        <v>0</v>
      </c>
      <c r="D35" s="42">
        <v>4</v>
      </c>
      <c r="E35" s="43">
        <v>0</v>
      </c>
      <c r="F35" s="43">
        <v>7</v>
      </c>
      <c r="G35" s="43">
        <v>0</v>
      </c>
      <c r="H35" s="43">
        <v>2</v>
      </c>
      <c r="I35" s="43">
        <v>3</v>
      </c>
      <c r="J35" s="42">
        <v>1</v>
      </c>
      <c r="K35" s="42">
        <v>3</v>
      </c>
      <c r="L35" s="42">
        <v>8</v>
      </c>
      <c r="M35" s="42">
        <v>0</v>
      </c>
      <c r="N35" s="42">
        <v>0</v>
      </c>
      <c r="O35" s="42">
        <v>2</v>
      </c>
      <c r="P35" s="42">
        <v>6</v>
      </c>
      <c r="Q35" s="42">
        <v>1</v>
      </c>
      <c r="R35" s="42">
        <v>2</v>
      </c>
      <c r="S35" s="42">
        <v>0</v>
      </c>
      <c r="T35" s="42">
        <v>0</v>
      </c>
      <c r="U35" s="42">
        <v>0</v>
      </c>
      <c r="V35" s="45" t="s">
        <v>85</v>
      </c>
      <c r="W35" s="28" t="s">
        <v>84</v>
      </c>
      <c r="X35" s="38">
        <v>470.87</v>
      </c>
      <c r="Y35" s="38">
        <v>470.87</v>
      </c>
      <c r="Z35" s="38">
        <v>470.87</v>
      </c>
      <c r="AA35" s="38">
        <v>470.87</v>
      </c>
      <c r="AB35" s="58">
        <v>470.87</v>
      </c>
      <c r="AC35" s="38">
        <v>470.87</v>
      </c>
      <c r="AD35" s="38">
        <v>470.87</v>
      </c>
      <c r="AE35" s="38">
        <v>470.87</v>
      </c>
      <c r="AF35" s="38">
        <v>470.87</v>
      </c>
      <c r="AG35" s="38">
        <v>470.87</v>
      </c>
      <c r="AH35" s="38">
        <v>470.87</v>
      </c>
      <c r="AI35" s="38">
        <v>470.87</v>
      </c>
      <c r="AJ35" s="58">
        <v>470.87</v>
      </c>
      <c r="AK35" s="38">
        <v>470.87</v>
      </c>
      <c r="AL35" s="120">
        <f t="shared" si="1"/>
        <v>0</v>
      </c>
    </row>
    <row r="36" spans="1:38" s="47" customFormat="1" ht="18.75" customHeight="1">
      <c r="A36" s="41"/>
      <c r="B36" s="42">
        <v>9</v>
      </c>
      <c r="C36" s="42">
        <v>0</v>
      </c>
      <c r="D36" s="42">
        <v>4</v>
      </c>
      <c r="E36" s="43">
        <v>0</v>
      </c>
      <c r="F36" s="43">
        <v>7</v>
      </c>
      <c r="G36" s="43">
        <v>0</v>
      </c>
      <c r="H36" s="43">
        <v>2</v>
      </c>
      <c r="I36" s="43">
        <v>3</v>
      </c>
      <c r="J36" s="42">
        <v>1</v>
      </c>
      <c r="K36" s="42">
        <v>3</v>
      </c>
      <c r="L36" s="42">
        <v>8</v>
      </c>
      <c r="M36" s="42">
        <v>0</v>
      </c>
      <c r="N36" s="42">
        <v>0</v>
      </c>
      <c r="O36" s="42">
        <v>2</v>
      </c>
      <c r="P36" s="42">
        <v>6</v>
      </c>
      <c r="Q36" s="42">
        <v>1</v>
      </c>
      <c r="R36" s="42">
        <v>2</v>
      </c>
      <c r="S36" s="42">
        <v>0</v>
      </c>
      <c r="T36" s="42">
        <v>0</v>
      </c>
      <c r="U36" s="42">
        <v>0</v>
      </c>
      <c r="V36" s="45" t="s">
        <v>86</v>
      </c>
      <c r="W36" s="28" t="s">
        <v>84</v>
      </c>
      <c r="X36" s="38">
        <v>14.6</v>
      </c>
      <c r="Y36" s="38">
        <v>14.6</v>
      </c>
      <c r="Z36" s="38">
        <v>14.6</v>
      </c>
      <c r="AA36" s="38">
        <v>14.6</v>
      </c>
      <c r="AB36" s="58">
        <v>14.6</v>
      </c>
      <c r="AC36" s="38">
        <v>14.6</v>
      </c>
      <c r="AD36" s="38">
        <v>14.6</v>
      </c>
      <c r="AE36" s="38">
        <v>14.6</v>
      </c>
      <c r="AF36" s="38">
        <v>14.6</v>
      </c>
      <c r="AG36" s="38">
        <v>14.6</v>
      </c>
      <c r="AH36" s="38">
        <v>14.6</v>
      </c>
      <c r="AI36" s="38">
        <v>14.6</v>
      </c>
      <c r="AJ36" s="58">
        <v>14.6</v>
      </c>
      <c r="AK36" s="38">
        <v>14.6</v>
      </c>
      <c r="AL36" s="120">
        <f t="shared" si="1"/>
        <v>0</v>
      </c>
    </row>
    <row r="37" spans="1:38" s="47" customFormat="1" ht="33" customHeight="1">
      <c r="A37" s="41"/>
      <c r="B37" s="34">
        <v>9</v>
      </c>
      <c r="C37" s="34">
        <v>0</v>
      </c>
      <c r="D37" s="34">
        <v>4</v>
      </c>
      <c r="E37" s="35">
        <v>0</v>
      </c>
      <c r="F37" s="35">
        <v>7</v>
      </c>
      <c r="G37" s="35">
        <v>0</v>
      </c>
      <c r="H37" s="35">
        <v>2</v>
      </c>
      <c r="I37" s="35">
        <v>3</v>
      </c>
      <c r="J37" s="34">
        <v>1</v>
      </c>
      <c r="K37" s="34">
        <v>3</v>
      </c>
      <c r="L37" s="34">
        <v>8</v>
      </c>
      <c r="M37" s="34">
        <v>0</v>
      </c>
      <c r="N37" s="34">
        <v>0</v>
      </c>
      <c r="O37" s="34">
        <v>3</v>
      </c>
      <c r="P37" s="34">
        <v>6</v>
      </c>
      <c r="Q37" s="34">
        <v>1</v>
      </c>
      <c r="R37" s="34">
        <v>2</v>
      </c>
      <c r="S37" s="34">
        <v>0</v>
      </c>
      <c r="T37" s="34">
        <v>0</v>
      </c>
      <c r="U37" s="34">
        <v>0</v>
      </c>
      <c r="V37" s="45" t="s">
        <v>110</v>
      </c>
      <c r="W37" s="28" t="s">
        <v>84</v>
      </c>
      <c r="X37" s="38"/>
      <c r="Y37" s="75">
        <v>250</v>
      </c>
      <c r="Z37" s="38">
        <v>250</v>
      </c>
      <c r="AA37" s="38">
        <v>250</v>
      </c>
      <c r="AB37" s="58">
        <v>250</v>
      </c>
      <c r="AC37" s="38">
        <v>250</v>
      </c>
      <c r="AD37" s="38">
        <v>250</v>
      </c>
      <c r="AE37" s="38">
        <v>250</v>
      </c>
      <c r="AF37" s="38">
        <v>250</v>
      </c>
      <c r="AG37" s="38">
        <v>250</v>
      </c>
      <c r="AH37" s="38">
        <v>250</v>
      </c>
      <c r="AI37" s="38">
        <v>250</v>
      </c>
      <c r="AJ37" s="58">
        <v>250</v>
      </c>
      <c r="AK37" s="38">
        <v>250</v>
      </c>
      <c r="AL37" s="120">
        <f t="shared" si="1"/>
        <v>250</v>
      </c>
    </row>
    <row r="38" spans="1:38" s="47" customFormat="1" ht="28.5" customHeight="1">
      <c r="A38" s="41"/>
      <c r="B38" s="42">
        <v>9</v>
      </c>
      <c r="C38" s="42">
        <v>0</v>
      </c>
      <c r="D38" s="42">
        <v>4</v>
      </c>
      <c r="E38" s="43">
        <v>0</v>
      </c>
      <c r="F38" s="43">
        <v>7</v>
      </c>
      <c r="G38" s="43">
        <v>0</v>
      </c>
      <c r="H38" s="43">
        <v>2</v>
      </c>
      <c r="I38" s="43">
        <v>3</v>
      </c>
      <c r="J38" s="42">
        <v>1</v>
      </c>
      <c r="K38" s="42">
        <v>3</v>
      </c>
      <c r="L38" s="42">
        <v>8</v>
      </c>
      <c r="M38" s="42">
        <v>0</v>
      </c>
      <c r="N38" s="42">
        <v>0</v>
      </c>
      <c r="O38" s="42">
        <v>3</v>
      </c>
      <c r="P38" s="42">
        <v>6</v>
      </c>
      <c r="Q38" s="42">
        <v>1</v>
      </c>
      <c r="R38" s="42">
        <v>2</v>
      </c>
      <c r="S38" s="42">
        <v>0</v>
      </c>
      <c r="T38" s="42">
        <v>0</v>
      </c>
      <c r="U38" s="42">
        <v>0</v>
      </c>
      <c r="V38" s="46" t="s">
        <v>94</v>
      </c>
      <c r="W38" s="28" t="s">
        <v>84</v>
      </c>
      <c r="X38" s="38">
        <v>100</v>
      </c>
      <c r="Y38" s="38">
        <v>100</v>
      </c>
      <c r="Z38" s="38">
        <v>100</v>
      </c>
      <c r="AA38" s="38">
        <v>100</v>
      </c>
      <c r="AB38" s="58">
        <v>100</v>
      </c>
      <c r="AC38" s="38">
        <v>100</v>
      </c>
      <c r="AD38" s="38">
        <v>100</v>
      </c>
      <c r="AE38" s="38">
        <v>100</v>
      </c>
      <c r="AF38" s="38">
        <v>100</v>
      </c>
      <c r="AG38" s="38">
        <v>100</v>
      </c>
      <c r="AH38" s="38">
        <v>100</v>
      </c>
      <c r="AI38" s="38">
        <v>100</v>
      </c>
      <c r="AJ38" s="58">
        <v>100</v>
      </c>
      <c r="AK38" s="38">
        <v>100</v>
      </c>
      <c r="AL38" s="120">
        <f t="shared" si="1"/>
        <v>0</v>
      </c>
    </row>
    <row r="39" spans="1:38" s="47" customFormat="1" ht="18.75">
      <c r="A39" s="144" t="s">
        <v>95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5"/>
      <c r="V39" s="45"/>
      <c r="W39" s="28" t="s">
        <v>84</v>
      </c>
      <c r="X39" s="40">
        <f aca="true" t="shared" si="4" ref="X39:AL39">X40</f>
        <v>35</v>
      </c>
      <c r="Y39" s="40">
        <f t="shared" si="4"/>
        <v>35</v>
      </c>
      <c r="Z39" s="40">
        <f t="shared" si="4"/>
        <v>35</v>
      </c>
      <c r="AA39" s="40">
        <f t="shared" si="4"/>
        <v>35</v>
      </c>
      <c r="AB39" s="85">
        <f t="shared" si="4"/>
        <v>35</v>
      </c>
      <c r="AC39" s="40">
        <f t="shared" si="4"/>
        <v>35</v>
      </c>
      <c r="AD39" s="40">
        <f t="shared" si="4"/>
        <v>35</v>
      </c>
      <c r="AE39" s="40">
        <f t="shared" si="4"/>
        <v>35</v>
      </c>
      <c r="AF39" s="40">
        <f t="shared" si="4"/>
        <v>14.965</v>
      </c>
      <c r="AG39" s="40">
        <f t="shared" si="4"/>
        <v>14.965</v>
      </c>
      <c r="AH39" s="40">
        <f t="shared" si="4"/>
        <v>14.965</v>
      </c>
      <c r="AI39" s="40">
        <f t="shared" si="4"/>
        <v>14.965</v>
      </c>
      <c r="AJ39" s="85">
        <f t="shared" si="4"/>
        <v>14.965</v>
      </c>
      <c r="AK39" s="40">
        <f t="shared" si="4"/>
        <v>14.965</v>
      </c>
      <c r="AL39" s="33">
        <f t="shared" si="4"/>
        <v>-20.035</v>
      </c>
    </row>
    <row r="40" spans="1:38" s="47" customFormat="1" ht="26.25" customHeight="1">
      <c r="A40" s="41"/>
      <c r="B40" s="42">
        <v>9</v>
      </c>
      <c r="C40" s="42">
        <v>0</v>
      </c>
      <c r="D40" s="42">
        <v>4</v>
      </c>
      <c r="E40" s="43">
        <v>0</v>
      </c>
      <c r="F40" s="43">
        <v>7</v>
      </c>
      <c r="G40" s="43">
        <v>0</v>
      </c>
      <c r="H40" s="43">
        <v>9</v>
      </c>
      <c r="I40" s="43">
        <v>3</v>
      </c>
      <c r="J40" s="42">
        <v>1</v>
      </c>
      <c r="K40" s="42">
        <v>4</v>
      </c>
      <c r="L40" s="42">
        <v>8</v>
      </c>
      <c r="M40" s="42">
        <v>0</v>
      </c>
      <c r="N40" s="42">
        <v>0</v>
      </c>
      <c r="O40" s="42">
        <v>3</v>
      </c>
      <c r="P40" s="42">
        <v>2</v>
      </c>
      <c r="Q40" s="42">
        <v>4</v>
      </c>
      <c r="R40" s="42">
        <v>0</v>
      </c>
      <c r="S40" s="42">
        <v>0</v>
      </c>
      <c r="T40" s="42">
        <v>0</v>
      </c>
      <c r="U40" s="42">
        <v>0</v>
      </c>
      <c r="V40" s="46" t="s">
        <v>96</v>
      </c>
      <c r="W40" s="28" t="s">
        <v>84</v>
      </c>
      <c r="X40" s="38">
        <v>35</v>
      </c>
      <c r="Y40" s="38">
        <v>35</v>
      </c>
      <c r="Z40" s="38">
        <v>35</v>
      </c>
      <c r="AA40" s="38">
        <v>35</v>
      </c>
      <c r="AB40" s="58">
        <v>35</v>
      </c>
      <c r="AC40" s="38">
        <v>35</v>
      </c>
      <c r="AD40" s="38">
        <v>35</v>
      </c>
      <c r="AE40" s="38">
        <v>35</v>
      </c>
      <c r="AF40" s="75">
        <v>14.965</v>
      </c>
      <c r="AG40" s="38">
        <v>14.965</v>
      </c>
      <c r="AH40" s="38">
        <v>14.965</v>
      </c>
      <c r="AI40" s="38">
        <v>14.965</v>
      </c>
      <c r="AJ40" s="58">
        <v>14.965</v>
      </c>
      <c r="AK40" s="38">
        <v>14.965</v>
      </c>
      <c r="AL40" s="120">
        <f t="shared" si="1"/>
        <v>-20.035</v>
      </c>
    </row>
    <row r="41" spans="1:38" s="47" customFormat="1" ht="22.5" customHeight="1">
      <c r="A41" s="144" t="s">
        <v>97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5"/>
      <c r="V41" s="45"/>
      <c r="W41" s="28"/>
      <c r="X41" s="32">
        <f>X54+X56+X57+X59+X42+X55+X43+X46+X48+X58</f>
        <v>54730.49009</v>
      </c>
      <c r="Y41" s="32">
        <f>Y54+Y56+Y57+Y59+Y42+Y55+Y43+Y46+Y48+Y58</f>
        <v>54480.49009</v>
      </c>
      <c r="Z41" s="32">
        <f>Z54+Z56+Z57+Z59+Z42+Z55+Z43+Z46+Z48+Z58</f>
        <v>54480.49009</v>
      </c>
      <c r="AA41" s="32">
        <f>AA54+AA56+AA57+AA59+AA42+AA55+AA43+AA46+AA48+AA58</f>
        <v>58680.49009</v>
      </c>
      <c r="AB41" s="86">
        <f>AB54+AB56+AB57+AB59+AB42+AB55+AB43+AB46+AB48+AB58+AB47</f>
        <v>58680.49009</v>
      </c>
      <c r="AC41" s="32">
        <f>AC54+AC56+AC57+AC59+AC42+AC55+AC43+AC46+AC48+AC58+AC47+AC49</f>
        <v>64680.49009</v>
      </c>
      <c r="AD41" s="32">
        <f>AD54+AD56+AD57+AD59+AD42+AD55+AD43+AD46+AD48+AD58+AD47+AD49+AD51</f>
        <v>66294.22609</v>
      </c>
      <c r="AE41" s="32">
        <f>AE54+AE56+AE57+AE59+AE42+AE55+AE43+AE46+AE48+AE58+AE47+AE49+AE51+AE52+AE53</f>
        <v>66294.22609</v>
      </c>
      <c r="AF41" s="32">
        <f>AF54+AF56+AF57+AF59+AF42+AF55+AF43+AF46+AF48+AF58+AF47+AF49+AF51+AF52+AF53</f>
        <v>66294.22609000001</v>
      </c>
      <c r="AG41" s="32">
        <f>AG54+AG56+AG57+AG59+AG42+AG55+AG43+AG46+AG48+AG58+AG47+AG49+AG51+AG52+AG53</f>
        <v>66314.26109</v>
      </c>
      <c r="AH41" s="32">
        <f>AH54+AH56+AH57+AH59+AH42+AH55+AH43+AH46+AH48+AH58+AH47+AH49+AH51+AH52+AH53+AH44+AH45+AH50</f>
        <v>66314.26108999999</v>
      </c>
      <c r="AI41" s="32">
        <f>AI54+AI56+AI57+AI59+AI42+AI55+AI43+AI46+AI48+AI58+AI47+AI49+AI51+AI52+AI53+AI44+AI45+AI50</f>
        <v>66314.26108999999</v>
      </c>
      <c r="AJ41" s="87">
        <f>AJ54+AJ56+AJ57+AJ59+AJ42+AJ55+AJ43+AJ46+AJ48+AJ58+AJ47+AJ49+AJ51+AJ52+AJ53+AJ44+AJ45+AJ50</f>
        <v>50691.37636999999</v>
      </c>
      <c r="AK41" s="51">
        <f>AK54+AK56+AK57+AK59+AK42+AK55+AK43+AK46+AK48+AK58+AK47+AK49+AK51+AK52+AK53+AK44+AK45+AK50</f>
        <v>50691.37636999999</v>
      </c>
      <c r="AL41" s="33">
        <f>AL54+AL56+AL57+AL59+AL42+AL55+AL43+AL46+AL48+AL58+AL47+AL49+AL51+AL52+AL53+AL44+AL45+AL50</f>
        <v>-4039.113720000005</v>
      </c>
    </row>
    <row r="42" spans="1:38" s="60" customFormat="1" ht="32.25" customHeight="1">
      <c r="A42" s="55"/>
      <c r="B42" s="55">
        <v>9</v>
      </c>
      <c r="C42" s="55">
        <v>0</v>
      </c>
      <c r="D42" s="55">
        <v>4</v>
      </c>
      <c r="E42" s="55">
        <v>0</v>
      </c>
      <c r="F42" s="55">
        <v>7</v>
      </c>
      <c r="G42" s="55">
        <v>0</v>
      </c>
      <c r="H42" s="55">
        <v>1</v>
      </c>
      <c r="I42" s="55">
        <v>3</v>
      </c>
      <c r="J42" s="55">
        <v>1</v>
      </c>
      <c r="K42" s="55">
        <v>5</v>
      </c>
      <c r="L42" s="55">
        <v>4</v>
      </c>
      <c r="M42" s="55">
        <v>2</v>
      </c>
      <c r="N42" s="55">
        <v>0</v>
      </c>
      <c r="O42" s="55">
        <v>1</v>
      </c>
      <c r="P42" s="55">
        <v>2</v>
      </c>
      <c r="Q42" s="55">
        <v>4</v>
      </c>
      <c r="R42" s="55">
        <v>0</v>
      </c>
      <c r="S42" s="55">
        <v>0</v>
      </c>
      <c r="T42" s="55">
        <v>0</v>
      </c>
      <c r="U42" s="55">
        <v>0</v>
      </c>
      <c r="V42" s="56" t="s">
        <v>98</v>
      </c>
      <c r="W42" s="57" t="s">
        <v>84</v>
      </c>
      <c r="X42" s="59">
        <v>27000</v>
      </c>
      <c r="Y42" s="59">
        <v>27000</v>
      </c>
      <c r="Z42" s="59">
        <v>27000</v>
      </c>
      <c r="AA42" s="59">
        <v>27000</v>
      </c>
      <c r="AB42" s="59">
        <v>27000</v>
      </c>
      <c r="AC42" s="37">
        <v>27000</v>
      </c>
      <c r="AD42" s="37">
        <v>27000</v>
      </c>
      <c r="AE42" s="37">
        <v>27000</v>
      </c>
      <c r="AF42" s="37">
        <v>27000</v>
      </c>
      <c r="AG42" s="37">
        <v>27000</v>
      </c>
      <c r="AH42" s="37">
        <v>27000</v>
      </c>
      <c r="AI42" s="37">
        <v>27000</v>
      </c>
      <c r="AJ42" s="74">
        <v>13933.0612</v>
      </c>
      <c r="AK42" s="88">
        <v>13933.0612</v>
      </c>
      <c r="AL42" s="120">
        <f t="shared" si="1"/>
        <v>-13066.9388</v>
      </c>
    </row>
    <row r="43" spans="1:38" s="60" customFormat="1" ht="32.25" customHeight="1">
      <c r="A43" s="55"/>
      <c r="B43" s="76">
        <v>9</v>
      </c>
      <c r="C43" s="76">
        <v>2</v>
      </c>
      <c r="D43" s="76">
        <v>8</v>
      </c>
      <c r="E43" s="76">
        <v>0</v>
      </c>
      <c r="F43" s="76">
        <v>7</v>
      </c>
      <c r="G43" s="76">
        <v>0</v>
      </c>
      <c r="H43" s="76">
        <v>1</v>
      </c>
      <c r="I43" s="76">
        <v>3</v>
      </c>
      <c r="J43" s="76">
        <v>1</v>
      </c>
      <c r="K43" s="76">
        <v>5</v>
      </c>
      <c r="L43" s="76">
        <v>4</v>
      </c>
      <c r="M43" s="76">
        <v>2</v>
      </c>
      <c r="N43" s="76">
        <v>2</v>
      </c>
      <c r="O43" s="76">
        <v>4</v>
      </c>
      <c r="P43" s="76">
        <v>4</v>
      </c>
      <c r="Q43" s="76">
        <v>1</v>
      </c>
      <c r="R43" s="76">
        <v>4</v>
      </c>
      <c r="S43" s="76">
        <v>0</v>
      </c>
      <c r="T43" s="76">
        <v>0</v>
      </c>
      <c r="U43" s="76">
        <v>0</v>
      </c>
      <c r="V43" s="56" t="s">
        <v>116</v>
      </c>
      <c r="W43" s="57" t="s">
        <v>84</v>
      </c>
      <c r="X43" s="59"/>
      <c r="Y43" s="59"/>
      <c r="Z43" s="59"/>
      <c r="AA43" s="77">
        <v>3800</v>
      </c>
      <c r="AB43" s="59">
        <v>3800</v>
      </c>
      <c r="AC43" s="37">
        <v>3800</v>
      </c>
      <c r="AD43" s="37">
        <v>3800</v>
      </c>
      <c r="AE43" s="37">
        <v>3800</v>
      </c>
      <c r="AF43" s="37">
        <v>3800</v>
      </c>
      <c r="AG43" s="37">
        <v>3800</v>
      </c>
      <c r="AH43" s="77">
        <v>3579.14152</v>
      </c>
      <c r="AI43" s="77">
        <v>3579.14152</v>
      </c>
      <c r="AJ43" s="74">
        <v>1073.7426</v>
      </c>
      <c r="AK43" s="88">
        <v>1073.7426</v>
      </c>
      <c r="AL43" s="120">
        <f t="shared" si="1"/>
        <v>1073.7426</v>
      </c>
    </row>
    <row r="44" spans="1:38" s="60" customFormat="1" ht="61.5" customHeight="1">
      <c r="A44" s="55"/>
      <c r="B44" s="72">
        <v>9</v>
      </c>
      <c r="C44" s="72">
        <v>2</v>
      </c>
      <c r="D44" s="72">
        <v>8</v>
      </c>
      <c r="E44" s="72">
        <v>0</v>
      </c>
      <c r="F44" s="72">
        <v>7</v>
      </c>
      <c r="G44" s="72">
        <v>0</v>
      </c>
      <c r="H44" s="72">
        <v>1</v>
      </c>
      <c r="I44" s="72">
        <v>3</v>
      </c>
      <c r="J44" s="72">
        <v>1</v>
      </c>
      <c r="K44" s="72">
        <v>5</v>
      </c>
      <c r="L44" s="72">
        <v>4</v>
      </c>
      <c r="M44" s="72">
        <v>2</v>
      </c>
      <c r="N44" s="72">
        <v>2</v>
      </c>
      <c r="O44" s="72">
        <v>4</v>
      </c>
      <c r="P44" s="72">
        <v>4</v>
      </c>
      <c r="Q44" s="72">
        <v>1</v>
      </c>
      <c r="R44" s="72">
        <v>4</v>
      </c>
      <c r="S44" s="72">
        <v>0</v>
      </c>
      <c r="T44" s="72">
        <v>5</v>
      </c>
      <c r="U44" s="72">
        <v>0</v>
      </c>
      <c r="V44" s="56" t="s">
        <v>130</v>
      </c>
      <c r="W44" s="57" t="s">
        <v>84</v>
      </c>
      <c r="X44" s="59"/>
      <c r="Y44" s="59"/>
      <c r="Z44" s="59"/>
      <c r="AA44" s="59"/>
      <c r="AB44" s="59"/>
      <c r="AC44" s="37"/>
      <c r="AD44" s="37"/>
      <c r="AE44" s="37"/>
      <c r="AF44" s="37"/>
      <c r="AG44" s="37"/>
      <c r="AH44" s="77">
        <v>183.06503</v>
      </c>
      <c r="AI44" s="77">
        <v>183.06503</v>
      </c>
      <c r="AJ44" s="74">
        <v>83.06503</v>
      </c>
      <c r="AK44" s="88">
        <v>83.06503</v>
      </c>
      <c r="AL44" s="120">
        <f t="shared" si="1"/>
        <v>83.06503</v>
      </c>
    </row>
    <row r="45" spans="1:38" s="60" customFormat="1" ht="48.75" customHeight="1">
      <c r="A45" s="55"/>
      <c r="B45" s="72">
        <v>9</v>
      </c>
      <c r="C45" s="72">
        <v>2</v>
      </c>
      <c r="D45" s="72">
        <v>8</v>
      </c>
      <c r="E45" s="72">
        <v>0</v>
      </c>
      <c r="F45" s="72">
        <v>7</v>
      </c>
      <c r="G45" s="72">
        <v>0</v>
      </c>
      <c r="H45" s="72">
        <v>1</v>
      </c>
      <c r="I45" s="72">
        <v>3</v>
      </c>
      <c r="J45" s="72">
        <v>1</v>
      </c>
      <c r="K45" s="72">
        <v>5</v>
      </c>
      <c r="L45" s="72">
        <v>4</v>
      </c>
      <c r="M45" s="72">
        <v>2</v>
      </c>
      <c r="N45" s="72">
        <v>0</v>
      </c>
      <c r="O45" s="72">
        <v>1</v>
      </c>
      <c r="P45" s="72">
        <v>4</v>
      </c>
      <c r="Q45" s="72">
        <v>1</v>
      </c>
      <c r="R45" s="72">
        <v>4</v>
      </c>
      <c r="S45" s="72">
        <v>0</v>
      </c>
      <c r="T45" s="72">
        <v>0</v>
      </c>
      <c r="U45" s="72">
        <v>0</v>
      </c>
      <c r="V45" s="45" t="s">
        <v>131</v>
      </c>
      <c r="W45" s="57" t="s">
        <v>84</v>
      </c>
      <c r="X45" s="59"/>
      <c r="Y45" s="59"/>
      <c r="Z45" s="59"/>
      <c r="AA45" s="59"/>
      <c r="AB45" s="59"/>
      <c r="AC45" s="37"/>
      <c r="AD45" s="37"/>
      <c r="AE45" s="37"/>
      <c r="AF45" s="37"/>
      <c r="AG45" s="37"/>
      <c r="AH45" s="77">
        <v>37.79345</v>
      </c>
      <c r="AI45" s="77">
        <v>37.79345</v>
      </c>
      <c r="AJ45" s="59">
        <v>37.79345</v>
      </c>
      <c r="AK45" s="37">
        <v>37.79345</v>
      </c>
      <c r="AL45" s="120">
        <f t="shared" si="1"/>
        <v>37.79345</v>
      </c>
    </row>
    <row r="46" spans="1:38" s="60" customFormat="1" ht="32.25" customHeight="1">
      <c r="A46" s="55"/>
      <c r="B46" s="69">
        <v>9</v>
      </c>
      <c r="C46" s="69">
        <v>2</v>
      </c>
      <c r="D46" s="69">
        <v>8</v>
      </c>
      <c r="E46" s="69">
        <v>0</v>
      </c>
      <c r="F46" s="69">
        <v>7</v>
      </c>
      <c r="G46" s="69">
        <v>0</v>
      </c>
      <c r="H46" s="69">
        <v>2</v>
      </c>
      <c r="I46" s="69">
        <v>3</v>
      </c>
      <c r="J46" s="69">
        <v>1</v>
      </c>
      <c r="K46" s="69">
        <v>5</v>
      </c>
      <c r="L46" s="69">
        <v>4</v>
      </c>
      <c r="M46" s="69">
        <v>2</v>
      </c>
      <c r="N46" s="69">
        <v>2</v>
      </c>
      <c r="O46" s="69">
        <v>5</v>
      </c>
      <c r="P46" s="69">
        <v>4</v>
      </c>
      <c r="Q46" s="69">
        <v>1</v>
      </c>
      <c r="R46" s="69">
        <v>4</v>
      </c>
      <c r="S46" s="69">
        <v>0</v>
      </c>
      <c r="T46" s="69">
        <v>0</v>
      </c>
      <c r="U46" s="69">
        <v>0</v>
      </c>
      <c r="V46" s="45" t="s">
        <v>117</v>
      </c>
      <c r="W46" s="57" t="s">
        <v>84</v>
      </c>
      <c r="X46" s="59"/>
      <c r="Y46" s="59"/>
      <c r="Z46" s="59"/>
      <c r="AA46" s="77">
        <v>400</v>
      </c>
      <c r="AB46" s="59">
        <v>400</v>
      </c>
      <c r="AC46" s="37">
        <v>400</v>
      </c>
      <c r="AD46" s="37">
        <v>400</v>
      </c>
      <c r="AE46" s="37">
        <v>400</v>
      </c>
      <c r="AF46" s="37">
        <v>400</v>
      </c>
      <c r="AG46" s="37">
        <v>400</v>
      </c>
      <c r="AH46" s="37">
        <v>400</v>
      </c>
      <c r="AI46" s="37">
        <v>400</v>
      </c>
      <c r="AJ46" s="77">
        <v>300</v>
      </c>
      <c r="AK46" s="37">
        <v>300</v>
      </c>
      <c r="AL46" s="120">
        <f t="shared" si="1"/>
        <v>300</v>
      </c>
    </row>
    <row r="47" spans="1:38" s="60" customFormat="1" ht="32.25" customHeight="1">
      <c r="A47" s="55"/>
      <c r="B47" s="72">
        <v>9</v>
      </c>
      <c r="C47" s="72">
        <v>2</v>
      </c>
      <c r="D47" s="72">
        <v>8</v>
      </c>
      <c r="E47" s="72">
        <v>0</v>
      </c>
      <c r="F47" s="72">
        <v>7</v>
      </c>
      <c r="G47" s="72">
        <v>0</v>
      </c>
      <c r="H47" s="72">
        <v>1</v>
      </c>
      <c r="I47" s="72">
        <v>3</v>
      </c>
      <c r="J47" s="72">
        <v>1</v>
      </c>
      <c r="K47" s="72">
        <v>5</v>
      </c>
      <c r="L47" s="72">
        <v>4</v>
      </c>
      <c r="M47" s="72">
        <v>2</v>
      </c>
      <c r="N47" s="72">
        <v>3</v>
      </c>
      <c r="O47" s="72">
        <v>5</v>
      </c>
      <c r="P47" s="72">
        <v>4</v>
      </c>
      <c r="Q47" s="72">
        <v>1</v>
      </c>
      <c r="R47" s="72">
        <v>4</v>
      </c>
      <c r="S47" s="72">
        <v>0</v>
      </c>
      <c r="T47" s="72">
        <v>0</v>
      </c>
      <c r="U47" s="72">
        <v>0</v>
      </c>
      <c r="V47" s="45" t="s">
        <v>118</v>
      </c>
      <c r="W47" s="70" t="s">
        <v>84</v>
      </c>
      <c r="X47" s="59"/>
      <c r="Y47" s="59"/>
      <c r="Z47" s="59"/>
      <c r="AA47" s="59"/>
      <c r="AB47" s="77">
        <v>81.427</v>
      </c>
      <c r="AC47" s="37">
        <v>81.427</v>
      </c>
      <c r="AD47" s="37">
        <v>81.427</v>
      </c>
      <c r="AE47" s="37">
        <v>81.427</v>
      </c>
      <c r="AF47" s="37">
        <v>81.427</v>
      </c>
      <c r="AG47" s="37">
        <v>81.427</v>
      </c>
      <c r="AH47" s="37">
        <v>81.427</v>
      </c>
      <c r="AI47" s="37">
        <v>81.427</v>
      </c>
      <c r="AJ47" s="59">
        <v>81.427</v>
      </c>
      <c r="AK47" s="37">
        <v>81.427</v>
      </c>
      <c r="AL47" s="120">
        <f t="shared" si="1"/>
        <v>81.427</v>
      </c>
    </row>
    <row r="48" spans="1:38" s="60" customFormat="1" ht="73.5" customHeight="1">
      <c r="A48" s="55"/>
      <c r="B48" s="69">
        <v>9</v>
      </c>
      <c r="C48" s="69">
        <v>2</v>
      </c>
      <c r="D48" s="69">
        <v>8</v>
      </c>
      <c r="E48" s="69">
        <v>0</v>
      </c>
      <c r="F48" s="69">
        <v>7</v>
      </c>
      <c r="G48" s="69">
        <v>0</v>
      </c>
      <c r="H48" s="69">
        <v>2</v>
      </c>
      <c r="I48" s="69">
        <v>3</v>
      </c>
      <c r="J48" s="69">
        <v>1</v>
      </c>
      <c r="K48" s="69">
        <v>5</v>
      </c>
      <c r="L48" s="69">
        <v>4</v>
      </c>
      <c r="M48" s="69">
        <v>2</v>
      </c>
      <c r="N48" s="69">
        <v>2</v>
      </c>
      <c r="O48" s="69">
        <v>1</v>
      </c>
      <c r="P48" s="69">
        <v>4</v>
      </c>
      <c r="Q48" s="69">
        <v>1</v>
      </c>
      <c r="R48" s="69">
        <v>4</v>
      </c>
      <c r="S48" s="69">
        <v>0</v>
      </c>
      <c r="T48" s="69">
        <v>0</v>
      </c>
      <c r="U48" s="69">
        <v>0</v>
      </c>
      <c r="V48" s="45" t="s">
        <v>113</v>
      </c>
      <c r="W48" s="70" t="s">
        <v>84</v>
      </c>
      <c r="X48" s="59"/>
      <c r="Y48" s="59"/>
      <c r="Z48" s="74">
        <v>1628.989</v>
      </c>
      <c r="AA48" s="71">
        <v>1628.989</v>
      </c>
      <c r="AB48" s="71">
        <v>1628.989</v>
      </c>
      <c r="AC48" s="88">
        <v>1628.989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71">
        <v>0</v>
      </c>
      <c r="AK48" s="88">
        <v>0</v>
      </c>
      <c r="AL48" s="120">
        <f t="shared" si="1"/>
        <v>0</v>
      </c>
    </row>
    <row r="49" spans="1:38" s="60" customFormat="1" ht="49.5" customHeight="1">
      <c r="A49" s="55"/>
      <c r="B49" s="72">
        <v>9</v>
      </c>
      <c r="C49" s="72">
        <v>2</v>
      </c>
      <c r="D49" s="72">
        <v>8</v>
      </c>
      <c r="E49" s="72">
        <v>0</v>
      </c>
      <c r="F49" s="72">
        <v>7</v>
      </c>
      <c r="G49" s="72">
        <v>0</v>
      </c>
      <c r="H49" s="72">
        <v>1</v>
      </c>
      <c r="I49" s="72">
        <v>3</v>
      </c>
      <c r="J49" s="72">
        <v>1</v>
      </c>
      <c r="K49" s="72">
        <v>5</v>
      </c>
      <c r="L49" s="72">
        <v>8</v>
      </c>
      <c r="M49" s="72">
        <v>0</v>
      </c>
      <c r="N49" s="72">
        <v>0</v>
      </c>
      <c r="O49" s="72">
        <v>2</v>
      </c>
      <c r="P49" s="72">
        <v>2</v>
      </c>
      <c r="Q49" s="72">
        <v>4</v>
      </c>
      <c r="R49" s="72">
        <v>0</v>
      </c>
      <c r="S49" s="72">
        <v>0</v>
      </c>
      <c r="T49" s="72">
        <v>0</v>
      </c>
      <c r="U49" s="72">
        <v>0</v>
      </c>
      <c r="V49" s="73" t="s">
        <v>121</v>
      </c>
      <c r="W49" s="70" t="s">
        <v>84</v>
      </c>
      <c r="X49" s="59"/>
      <c r="Y49" s="59"/>
      <c r="Z49" s="88"/>
      <c r="AA49" s="71"/>
      <c r="AB49" s="71"/>
      <c r="AC49" s="74">
        <v>6000</v>
      </c>
      <c r="AD49" s="88">
        <v>6000</v>
      </c>
      <c r="AE49" s="88">
        <v>6000</v>
      </c>
      <c r="AF49" s="88">
        <v>6000</v>
      </c>
      <c r="AG49" s="88">
        <v>6000</v>
      </c>
      <c r="AH49" s="74">
        <v>0</v>
      </c>
      <c r="AI49" s="88">
        <v>0</v>
      </c>
      <c r="AJ49" s="71">
        <v>0</v>
      </c>
      <c r="AK49" s="88">
        <v>0</v>
      </c>
      <c r="AL49" s="120">
        <f t="shared" si="1"/>
        <v>0</v>
      </c>
    </row>
    <row r="50" spans="1:38" s="60" customFormat="1" ht="49.5" customHeight="1">
      <c r="A50" s="55"/>
      <c r="B50" s="69">
        <v>9</v>
      </c>
      <c r="C50" s="69">
        <v>2</v>
      </c>
      <c r="D50" s="69">
        <v>8</v>
      </c>
      <c r="E50" s="69">
        <v>0</v>
      </c>
      <c r="F50" s="69">
        <v>7</v>
      </c>
      <c r="G50" s="69">
        <v>0</v>
      </c>
      <c r="H50" s="69">
        <v>2</v>
      </c>
      <c r="I50" s="69">
        <v>3</v>
      </c>
      <c r="J50" s="69">
        <v>1</v>
      </c>
      <c r="K50" s="69">
        <v>5</v>
      </c>
      <c r="L50" s="69">
        <v>8</v>
      </c>
      <c r="M50" s="69">
        <v>0</v>
      </c>
      <c r="N50" s="69">
        <v>0</v>
      </c>
      <c r="O50" s="69">
        <v>2</v>
      </c>
      <c r="P50" s="69">
        <v>2</v>
      </c>
      <c r="Q50" s="69">
        <v>4</v>
      </c>
      <c r="R50" s="69">
        <v>0</v>
      </c>
      <c r="S50" s="69">
        <v>0</v>
      </c>
      <c r="T50" s="69">
        <v>0</v>
      </c>
      <c r="U50" s="69">
        <v>0</v>
      </c>
      <c r="V50" s="45" t="s">
        <v>132</v>
      </c>
      <c r="W50" s="70" t="s">
        <v>84</v>
      </c>
      <c r="X50" s="59"/>
      <c r="Y50" s="59"/>
      <c r="Z50" s="88"/>
      <c r="AA50" s="71"/>
      <c r="AB50" s="71"/>
      <c r="AC50" s="71"/>
      <c r="AD50" s="88"/>
      <c r="AE50" s="88"/>
      <c r="AF50" s="88"/>
      <c r="AG50" s="88"/>
      <c r="AH50" s="74">
        <v>6000</v>
      </c>
      <c r="AI50" s="88">
        <v>6000</v>
      </c>
      <c r="AJ50" s="71">
        <v>6000</v>
      </c>
      <c r="AK50" s="88">
        <v>6000</v>
      </c>
      <c r="AL50" s="120">
        <f t="shared" si="1"/>
        <v>6000</v>
      </c>
    </row>
    <row r="51" spans="1:38" s="60" customFormat="1" ht="49.5" customHeight="1">
      <c r="A51" s="55"/>
      <c r="B51" s="69">
        <v>9</v>
      </c>
      <c r="C51" s="69">
        <v>2</v>
      </c>
      <c r="D51" s="69">
        <v>8</v>
      </c>
      <c r="E51" s="69">
        <v>0</v>
      </c>
      <c r="F51" s="69">
        <v>7</v>
      </c>
      <c r="G51" s="69">
        <v>0</v>
      </c>
      <c r="H51" s="69">
        <v>2</v>
      </c>
      <c r="I51" s="69">
        <v>3</v>
      </c>
      <c r="J51" s="69">
        <v>1</v>
      </c>
      <c r="K51" s="69">
        <v>5</v>
      </c>
      <c r="L51" s="69">
        <v>8</v>
      </c>
      <c r="M51" s="69">
        <v>0</v>
      </c>
      <c r="N51" s="69">
        <v>0</v>
      </c>
      <c r="O51" s="69">
        <v>2</v>
      </c>
      <c r="P51" s="69">
        <v>2</v>
      </c>
      <c r="Q51" s="69">
        <v>4</v>
      </c>
      <c r="R51" s="69">
        <v>0</v>
      </c>
      <c r="S51" s="69">
        <v>0</v>
      </c>
      <c r="T51" s="69">
        <v>0</v>
      </c>
      <c r="U51" s="69">
        <v>0</v>
      </c>
      <c r="V51" s="45" t="s">
        <v>123</v>
      </c>
      <c r="W51" s="70" t="s">
        <v>84</v>
      </c>
      <c r="X51" s="59"/>
      <c r="Y51" s="59"/>
      <c r="Z51" s="88"/>
      <c r="AA51" s="71"/>
      <c r="AB51" s="71"/>
      <c r="AC51" s="88"/>
      <c r="AD51" s="74">
        <v>24.002</v>
      </c>
      <c r="AE51" s="88">
        <v>24.002</v>
      </c>
      <c r="AF51" s="88">
        <v>24.002</v>
      </c>
      <c r="AG51" s="88">
        <v>24.002</v>
      </c>
      <c r="AH51" s="88">
        <v>24.002</v>
      </c>
      <c r="AI51" s="88">
        <v>24.002</v>
      </c>
      <c r="AJ51" s="71">
        <v>24.002</v>
      </c>
      <c r="AK51" s="88">
        <v>24.002</v>
      </c>
      <c r="AL51" s="120">
        <f t="shared" si="1"/>
        <v>24.002</v>
      </c>
    </row>
    <row r="52" spans="1:38" s="60" customFormat="1" ht="85.5" customHeight="1">
      <c r="A52" s="55"/>
      <c r="B52" s="69">
        <v>9</v>
      </c>
      <c r="C52" s="69">
        <v>2</v>
      </c>
      <c r="D52" s="69">
        <v>8</v>
      </c>
      <c r="E52" s="69">
        <v>0</v>
      </c>
      <c r="F52" s="69">
        <v>7</v>
      </c>
      <c r="G52" s="69">
        <v>0</v>
      </c>
      <c r="H52" s="69">
        <v>1</v>
      </c>
      <c r="I52" s="69">
        <v>3</v>
      </c>
      <c r="J52" s="69">
        <v>1</v>
      </c>
      <c r="K52" s="69">
        <v>5</v>
      </c>
      <c r="L52" s="69">
        <v>8</v>
      </c>
      <c r="M52" s="69">
        <v>0</v>
      </c>
      <c r="N52" s="69">
        <v>0</v>
      </c>
      <c r="O52" s="69">
        <v>2</v>
      </c>
      <c r="P52" s="69">
        <v>2</v>
      </c>
      <c r="Q52" s="69">
        <v>4</v>
      </c>
      <c r="R52" s="69">
        <v>4</v>
      </c>
      <c r="S52" s="69">
        <v>1</v>
      </c>
      <c r="T52" s="69">
        <v>2</v>
      </c>
      <c r="U52" s="69">
        <v>0</v>
      </c>
      <c r="V52" s="45" t="s">
        <v>125</v>
      </c>
      <c r="W52" s="70" t="s">
        <v>84</v>
      </c>
      <c r="X52" s="59"/>
      <c r="Y52" s="59"/>
      <c r="Z52" s="88"/>
      <c r="AA52" s="71"/>
      <c r="AB52" s="71"/>
      <c r="AC52" s="88"/>
      <c r="AD52" s="88"/>
      <c r="AE52" s="74">
        <v>1600</v>
      </c>
      <c r="AF52" s="88">
        <v>1600</v>
      </c>
      <c r="AG52" s="74">
        <v>1443.4</v>
      </c>
      <c r="AH52" s="88">
        <v>1443.4</v>
      </c>
      <c r="AI52" s="88">
        <v>1443.4</v>
      </c>
      <c r="AJ52" s="71">
        <v>1443.4</v>
      </c>
      <c r="AK52" s="88">
        <v>1443.4</v>
      </c>
      <c r="AL52" s="120">
        <f t="shared" si="1"/>
        <v>1443.4</v>
      </c>
    </row>
    <row r="53" spans="1:38" s="60" customFormat="1" ht="49.5" customHeight="1">
      <c r="A53" s="55"/>
      <c r="B53" s="72">
        <v>9</v>
      </c>
      <c r="C53" s="72">
        <v>2</v>
      </c>
      <c r="D53" s="72">
        <v>8</v>
      </c>
      <c r="E53" s="72">
        <v>0</v>
      </c>
      <c r="F53" s="72">
        <v>7</v>
      </c>
      <c r="G53" s="72">
        <v>0</v>
      </c>
      <c r="H53" s="72">
        <v>1</v>
      </c>
      <c r="I53" s="72">
        <v>3</v>
      </c>
      <c r="J53" s="72">
        <v>1</v>
      </c>
      <c r="K53" s="72">
        <v>5</v>
      </c>
      <c r="L53" s="72">
        <v>8</v>
      </c>
      <c r="M53" s="72">
        <v>0</v>
      </c>
      <c r="N53" s="72">
        <v>0</v>
      </c>
      <c r="O53" s="72">
        <v>2</v>
      </c>
      <c r="P53" s="72">
        <v>2</v>
      </c>
      <c r="Q53" s="72">
        <v>4</v>
      </c>
      <c r="R53" s="72">
        <v>0</v>
      </c>
      <c r="S53" s="72">
        <v>0</v>
      </c>
      <c r="T53" s="72">
        <v>4</v>
      </c>
      <c r="U53" s="72">
        <v>7</v>
      </c>
      <c r="V53" s="45" t="s">
        <v>126</v>
      </c>
      <c r="W53" s="70" t="s">
        <v>84</v>
      </c>
      <c r="X53" s="59"/>
      <c r="Y53" s="59"/>
      <c r="Z53" s="88"/>
      <c r="AA53" s="71"/>
      <c r="AB53" s="71"/>
      <c r="AC53" s="88"/>
      <c r="AD53" s="88"/>
      <c r="AE53" s="74">
        <v>96.57866</v>
      </c>
      <c r="AF53" s="88">
        <v>96.57866</v>
      </c>
      <c r="AG53" s="88">
        <v>96.57866</v>
      </c>
      <c r="AH53" s="88">
        <v>96.57866</v>
      </c>
      <c r="AI53" s="88">
        <v>96.57866</v>
      </c>
      <c r="AJ53" s="71">
        <v>96.57866</v>
      </c>
      <c r="AK53" s="88">
        <v>96.57866</v>
      </c>
      <c r="AL53" s="120">
        <f t="shared" si="1"/>
        <v>96.57866</v>
      </c>
    </row>
    <row r="54" spans="1:38" s="47" customFormat="1" ht="39" customHeight="1">
      <c r="A54" s="41"/>
      <c r="B54" s="42">
        <v>9</v>
      </c>
      <c r="C54" s="42">
        <v>0</v>
      </c>
      <c r="D54" s="42">
        <v>4</v>
      </c>
      <c r="E54" s="43">
        <v>0</v>
      </c>
      <c r="F54" s="43">
        <v>7</v>
      </c>
      <c r="G54" s="43">
        <v>0</v>
      </c>
      <c r="H54" s="43">
        <v>1</v>
      </c>
      <c r="I54" s="43">
        <v>3</v>
      </c>
      <c r="J54" s="42">
        <v>1</v>
      </c>
      <c r="K54" s="42">
        <v>5</v>
      </c>
      <c r="L54" s="42">
        <v>8</v>
      </c>
      <c r="M54" s="42">
        <v>0</v>
      </c>
      <c r="N54" s="42">
        <v>0</v>
      </c>
      <c r="O54" s="42">
        <v>2</v>
      </c>
      <c r="P54" s="42">
        <v>2</v>
      </c>
      <c r="Q54" s="42">
        <v>4</v>
      </c>
      <c r="R54" s="42">
        <v>0</v>
      </c>
      <c r="S54" s="42">
        <v>0</v>
      </c>
      <c r="T54" s="42">
        <v>0</v>
      </c>
      <c r="U54" s="42">
        <v>0</v>
      </c>
      <c r="V54" s="48" t="s">
        <v>99</v>
      </c>
      <c r="W54" s="28" t="s">
        <v>84</v>
      </c>
      <c r="X54" s="38">
        <v>6916</v>
      </c>
      <c r="Y54" s="38">
        <v>6916</v>
      </c>
      <c r="Z54" s="75">
        <v>4526.70626</v>
      </c>
      <c r="AA54" s="58">
        <v>4526.70626</v>
      </c>
      <c r="AB54" s="75">
        <v>4445.27926</v>
      </c>
      <c r="AC54" s="75">
        <v>4698.38126</v>
      </c>
      <c r="AD54" s="75">
        <v>4613.98326</v>
      </c>
      <c r="AE54" s="38">
        <v>4922.76434</v>
      </c>
      <c r="AF54" s="75">
        <v>4729.08326</v>
      </c>
      <c r="AG54" s="75">
        <v>4702.14413</v>
      </c>
      <c r="AH54" s="38">
        <v>4702.14413</v>
      </c>
      <c r="AI54" s="38">
        <v>4702.14413</v>
      </c>
      <c r="AJ54" s="75">
        <v>4776.40813</v>
      </c>
      <c r="AK54" s="38">
        <v>4776.40813</v>
      </c>
      <c r="AL54" s="120">
        <f t="shared" si="1"/>
        <v>-2139.59187</v>
      </c>
    </row>
    <row r="55" spans="1:38" s="66" customFormat="1" ht="42.75" customHeight="1">
      <c r="A55" s="61"/>
      <c r="B55" s="62">
        <v>9</v>
      </c>
      <c r="C55" s="62">
        <v>0</v>
      </c>
      <c r="D55" s="62">
        <v>4</v>
      </c>
      <c r="E55" s="63">
        <v>0</v>
      </c>
      <c r="F55" s="63">
        <v>7</v>
      </c>
      <c r="G55" s="63">
        <v>0</v>
      </c>
      <c r="H55" s="63">
        <v>1</v>
      </c>
      <c r="I55" s="63">
        <v>3</v>
      </c>
      <c r="J55" s="62">
        <v>1</v>
      </c>
      <c r="K55" s="62">
        <v>5</v>
      </c>
      <c r="L55" s="62">
        <v>8</v>
      </c>
      <c r="M55" s="62">
        <v>0</v>
      </c>
      <c r="N55" s="62">
        <v>0</v>
      </c>
      <c r="O55" s="62">
        <v>2</v>
      </c>
      <c r="P55" s="62">
        <v>2</v>
      </c>
      <c r="Q55" s="62">
        <v>4</v>
      </c>
      <c r="R55" s="62">
        <v>0</v>
      </c>
      <c r="S55" s="62">
        <v>0</v>
      </c>
      <c r="T55" s="62">
        <v>0</v>
      </c>
      <c r="U55" s="62">
        <v>0</v>
      </c>
      <c r="V55" s="64" t="s">
        <v>100</v>
      </c>
      <c r="W55" s="65" t="s">
        <v>84</v>
      </c>
      <c r="X55" s="58">
        <v>163.95009</v>
      </c>
      <c r="Y55" s="58">
        <v>163.95009</v>
      </c>
      <c r="Z55" s="58">
        <v>163.95009</v>
      </c>
      <c r="AA55" s="58">
        <v>163.95009</v>
      </c>
      <c r="AB55" s="58">
        <v>163.95009</v>
      </c>
      <c r="AC55" s="38">
        <v>163.95009</v>
      </c>
      <c r="AD55" s="38">
        <v>163.95009</v>
      </c>
      <c r="AE55" s="38">
        <v>163.95009</v>
      </c>
      <c r="AF55" s="38">
        <v>163.95009</v>
      </c>
      <c r="AG55" s="38">
        <v>163.95009</v>
      </c>
      <c r="AH55" s="38">
        <v>163.95009</v>
      </c>
      <c r="AI55" s="38">
        <v>163.95009</v>
      </c>
      <c r="AJ55" s="58">
        <v>163.95009</v>
      </c>
      <c r="AK55" s="38">
        <v>163.95009</v>
      </c>
      <c r="AL55" s="120">
        <f t="shared" si="1"/>
        <v>0</v>
      </c>
    </row>
    <row r="56" spans="1:38" s="47" customFormat="1" ht="39" customHeight="1">
      <c r="A56" s="41"/>
      <c r="B56" s="42">
        <v>9</v>
      </c>
      <c r="C56" s="42">
        <v>0</v>
      </c>
      <c r="D56" s="42">
        <v>4</v>
      </c>
      <c r="E56" s="43">
        <v>0</v>
      </c>
      <c r="F56" s="43">
        <v>7</v>
      </c>
      <c r="G56" s="43">
        <v>0</v>
      </c>
      <c r="H56" s="43">
        <v>2</v>
      </c>
      <c r="I56" s="43">
        <v>3</v>
      </c>
      <c r="J56" s="42">
        <v>1</v>
      </c>
      <c r="K56" s="42">
        <v>5</v>
      </c>
      <c r="L56" s="42">
        <v>8</v>
      </c>
      <c r="M56" s="42">
        <v>0</v>
      </c>
      <c r="N56" s="42">
        <v>0</v>
      </c>
      <c r="O56" s="42">
        <v>2</v>
      </c>
      <c r="P56" s="42">
        <v>2</v>
      </c>
      <c r="Q56" s="42">
        <v>4</v>
      </c>
      <c r="R56" s="42">
        <v>0</v>
      </c>
      <c r="S56" s="42">
        <v>0</v>
      </c>
      <c r="T56" s="42">
        <v>0</v>
      </c>
      <c r="U56" s="42">
        <v>0</v>
      </c>
      <c r="V56" s="49" t="s">
        <v>101</v>
      </c>
      <c r="W56" s="28" t="s">
        <v>84</v>
      </c>
      <c r="X56" s="38">
        <v>1600</v>
      </c>
      <c r="Y56" s="38">
        <v>1600</v>
      </c>
      <c r="Z56" s="75">
        <v>765.176</v>
      </c>
      <c r="AA56" s="58">
        <v>765.176</v>
      </c>
      <c r="AB56" s="58">
        <v>765.176</v>
      </c>
      <c r="AC56" s="75">
        <v>665.176</v>
      </c>
      <c r="AD56" s="38">
        <v>665.176</v>
      </c>
      <c r="AE56" s="38">
        <v>665.176</v>
      </c>
      <c r="AF56" s="38">
        <v>665.176</v>
      </c>
      <c r="AG56" s="75">
        <v>690.176</v>
      </c>
      <c r="AH56" s="38">
        <v>690.176</v>
      </c>
      <c r="AI56" s="38">
        <v>690.176</v>
      </c>
      <c r="AJ56" s="58">
        <v>690.176</v>
      </c>
      <c r="AK56" s="38">
        <v>690.176</v>
      </c>
      <c r="AL56" s="120">
        <f t="shared" si="1"/>
        <v>-909.824</v>
      </c>
    </row>
    <row r="57" spans="1:38" s="47" customFormat="1" ht="18" customHeight="1">
      <c r="A57" s="41"/>
      <c r="B57" s="42">
        <v>9</v>
      </c>
      <c r="C57" s="42">
        <v>0</v>
      </c>
      <c r="D57" s="42">
        <v>4</v>
      </c>
      <c r="E57" s="43">
        <v>0</v>
      </c>
      <c r="F57" s="43">
        <v>7</v>
      </c>
      <c r="G57" s="43">
        <v>0</v>
      </c>
      <c r="H57" s="43">
        <v>2</v>
      </c>
      <c r="I57" s="43">
        <v>3</v>
      </c>
      <c r="J57" s="42">
        <v>1</v>
      </c>
      <c r="K57" s="42">
        <v>5</v>
      </c>
      <c r="L57" s="42">
        <v>8</v>
      </c>
      <c r="M57" s="42">
        <v>0</v>
      </c>
      <c r="N57" s="42">
        <v>0</v>
      </c>
      <c r="O57" s="42">
        <v>2</v>
      </c>
      <c r="P57" s="42">
        <v>6</v>
      </c>
      <c r="Q57" s="42">
        <v>2</v>
      </c>
      <c r="R57" s="42">
        <v>2</v>
      </c>
      <c r="S57" s="42">
        <v>0</v>
      </c>
      <c r="T57" s="42">
        <v>0</v>
      </c>
      <c r="U57" s="42">
        <v>0</v>
      </c>
      <c r="V57" s="49" t="s">
        <v>102</v>
      </c>
      <c r="W57" s="28" t="s">
        <v>84</v>
      </c>
      <c r="X57" s="38">
        <v>10050.54</v>
      </c>
      <c r="Y57" s="38">
        <v>10050.54</v>
      </c>
      <c r="Z57" s="38">
        <v>11963.59574</v>
      </c>
      <c r="AA57" s="58">
        <v>11963.59574</v>
      </c>
      <c r="AB57" s="58">
        <v>11963.59574</v>
      </c>
      <c r="AC57" s="75">
        <v>11825.113</v>
      </c>
      <c r="AD57" s="38">
        <v>11825.113</v>
      </c>
      <c r="AE57" s="38">
        <v>11825.113</v>
      </c>
      <c r="AF57" s="75">
        <v>11910.113</v>
      </c>
      <c r="AG57" s="75">
        <v>11858.113</v>
      </c>
      <c r="AH57" s="38">
        <v>11858.113</v>
      </c>
      <c r="AI57" s="38">
        <v>11858.113</v>
      </c>
      <c r="AJ57" s="58">
        <v>11858.113</v>
      </c>
      <c r="AK57" s="38">
        <v>11858.113</v>
      </c>
      <c r="AL57" s="120">
        <f t="shared" si="1"/>
        <v>1807.5729999999985</v>
      </c>
    </row>
    <row r="58" spans="1:38" s="47" customFormat="1" ht="80.25" customHeight="1">
      <c r="A58" s="41"/>
      <c r="B58" s="72">
        <v>9</v>
      </c>
      <c r="C58" s="72">
        <v>0</v>
      </c>
      <c r="D58" s="72">
        <v>4</v>
      </c>
      <c r="E58" s="72">
        <v>0</v>
      </c>
      <c r="F58" s="72">
        <v>7</v>
      </c>
      <c r="G58" s="72">
        <v>0</v>
      </c>
      <c r="H58" s="72">
        <v>2</v>
      </c>
      <c r="I58" s="72">
        <v>3</v>
      </c>
      <c r="J58" s="72">
        <v>1</v>
      </c>
      <c r="K58" s="72">
        <v>5</v>
      </c>
      <c r="L58" s="72">
        <v>8</v>
      </c>
      <c r="M58" s="72">
        <v>0</v>
      </c>
      <c r="N58" s="72">
        <v>0</v>
      </c>
      <c r="O58" s="72">
        <v>2</v>
      </c>
      <c r="P58" s="72">
        <v>6</v>
      </c>
      <c r="Q58" s="72">
        <v>2</v>
      </c>
      <c r="R58" s="72">
        <v>2</v>
      </c>
      <c r="S58" s="72">
        <v>0</v>
      </c>
      <c r="T58" s="72">
        <v>3</v>
      </c>
      <c r="U58" s="72">
        <v>7</v>
      </c>
      <c r="V58" s="73" t="s">
        <v>114</v>
      </c>
      <c r="W58" s="28" t="s">
        <v>84</v>
      </c>
      <c r="X58" s="38"/>
      <c r="Y58" s="38"/>
      <c r="Z58" s="75">
        <v>1311.062</v>
      </c>
      <c r="AA58" s="58">
        <v>1311.062</v>
      </c>
      <c r="AB58" s="58">
        <v>1311.062</v>
      </c>
      <c r="AC58" s="38">
        <v>1311.062</v>
      </c>
      <c r="AD58" s="38">
        <v>1311.062</v>
      </c>
      <c r="AE58" s="75">
        <v>0</v>
      </c>
      <c r="AF58" s="38">
        <v>0</v>
      </c>
      <c r="AG58" s="38">
        <v>0</v>
      </c>
      <c r="AH58" s="38">
        <v>0</v>
      </c>
      <c r="AI58" s="38">
        <v>0</v>
      </c>
      <c r="AJ58" s="58">
        <v>0</v>
      </c>
      <c r="AK58" s="38">
        <v>0</v>
      </c>
      <c r="AL58" s="120">
        <f t="shared" si="1"/>
        <v>0</v>
      </c>
    </row>
    <row r="59" spans="1:38" s="47" customFormat="1" ht="18.75" customHeight="1">
      <c r="A59" s="41"/>
      <c r="B59" s="42">
        <v>9</v>
      </c>
      <c r="C59" s="42">
        <v>0</v>
      </c>
      <c r="D59" s="42">
        <v>4</v>
      </c>
      <c r="E59" s="43">
        <v>0</v>
      </c>
      <c r="F59" s="43">
        <v>7</v>
      </c>
      <c r="G59" s="43">
        <v>0</v>
      </c>
      <c r="H59" s="43">
        <v>2</v>
      </c>
      <c r="I59" s="43">
        <v>3</v>
      </c>
      <c r="J59" s="42">
        <v>1</v>
      </c>
      <c r="K59" s="42">
        <v>5</v>
      </c>
      <c r="L59" s="42">
        <v>8</v>
      </c>
      <c r="M59" s="42">
        <v>0</v>
      </c>
      <c r="N59" s="42">
        <v>0</v>
      </c>
      <c r="O59" s="42">
        <v>2</v>
      </c>
      <c r="P59" s="42">
        <v>6</v>
      </c>
      <c r="Q59" s="42">
        <v>1</v>
      </c>
      <c r="R59" s="42">
        <v>2</v>
      </c>
      <c r="S59" s="42">
        <v>0</v>
      </c>
      <c r="T59" s="42">
        <v>0</v>
      </c>
      <c r="U59" s="42">
        <v>0</v>
      </c>
      <c r="V59" s="49" t="s">
        <v>103</v>
      </c>
      <c r="W59" s="28" t="s">
        <v>84</v>
      </c>
      <c r="X59" s="38">
        <v>9000</v>
      </c>
      <c r="Y59" s="75">
        <v>8750</v>
      </c>
      <c r="Z59" s="75">
        <v>7121.011</v>
      </c>
      <c r="AA59" s="58">
        <v>7121.011</v>
      </c>
      <c r="AB59" s="58">
        <v>7121.011</v>
      </c>
      <c r="AC59" s="75">
        <v>7106.39174</v>
      </c>
      <c r="AD59" s="75">
        <v>10409.51274</v>
      </c>
      <c r="AE59" s="75">
        <v>9715.215</v>
      </c>
      <c r="AF59" s="75">
        <v>9823.89608</v>
      </c>
      <c r="AG59" s="75">
        <v>10054.47021</v>
      </c>
      <c r="AH59" s="38">
        <v>10054.47021</v>
      </c>
      <c r="AI59" s="38">
        <v>10054.47021</v>
      </c>
      <c r="AJ59" s="75">
        <v>10129.65921</v>
      </c>
      <c r="AK59" s="38">
        <v>10129.65921</v>
      </c>
      <c r="AL59" s="120">
        <f t="shared" si="1"/>
        <v>1129.6592099999998</v>
      </c>
    </row>
    <row r="60" spans="1:38" s="47" customFormat="1" ht="42.75" customHeight="1">
      <c r="A60" s="154" t="s">
        <v>104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5"/>
      <c r="V60" s="45"/>
      <c r="W60" s="28"/>
      <c r="X60" s="40">
        <f aca="true" t="shared" si="5" ref="X60:AL60">X61+X62+X63+X64+X65</f>
        <v>4667.6900000000005</v>
      </c>
      <c r="Y60" s="40">
        <f t="shared" si="5"/>
        <v>4667.6900000000005</v>
      </c>
      <c r="Z60" s="40">
        <f t="shared" si="5"/>
        <v>4667.6900000000005</v>
      </c>
      <c r="AA60" s="40">
        <f t="shared" si="5"/>
        <v>4667.6900000000005</v>
      </c>
      <c r="AB60" s="85">
        <f t="shared" si="5"/>
        <v>4667.6900000000005</v>
      </c>
      <c r="AC60" s="40">
        <f t="shared" si="5"/>
        <v>4667.6900000000005</v>
      </c>
      <c r="AD60" s="40">
        <f t="shared" si="5"/>
        <v>4667.6900000000005</v>
      </c>
      <c r="AE60" s="40">
        <f t="shared" si="5"/>
        <v>4667.6900000000005</v>
      </c>
      <c r="AF60" s="40">
        <f t="shared" si="5"/>
        <v>4687.725</v>
      </c>
      <c r="AG60" s="40">
        <f t="shared" si="5"/>
        <v>4667.6900000000005</v>
      </c>
      <c r="AH60" s="40">
        <f t="shared" si="5"/>
        <v>4667.6900000000005</v>
      </c>
      <c r="AI60" s="40">
        <f t="shared" si="5"/>
        <v>4667.6900000000005</v>
      </c>
      <c r="AJ60" s="93">
        <f t="shared" si="5"/>
        <v>4667.7</v>
      </c>
      <c r="AK60" s="94">
        <f t="shared" si="5"/>
        <v>4667.7</v>
      </c>
      <c r="AL60" s="32">
        <f t="shared" si="5"/>
        <v>0.010000000000019327</v>
      </c>
    </row>
    <row r="61" spans="1:38" s="47" customFormat="1" ht="20.25" customHeight="1">
      <c r="A61" s="41"/>
      <c r="B61" s="42">
        <v>9</v>
      </c>
      <c r="C61" s="42">
        <v>0</v>
      </c>
      <c r="D61" s="42">
        <v>4</v>
      </c>
      <c r="E61" s="43">
        <v>0</v>
      </c>
      <c r="F61" s="43">
        <v>7</v>
      </c>
      <c r="G61" s="43">
        <v>0</v>
      </c>
      <c r="H61" s="43">
        <v>9</v>
      </c>
      <c r="I61" s="43">
        <v>3</v>
      </c>
      <c r="J61" s="42">
        <v>1</v>
      </c>
      <c r="K61" s="42">
        <v>6</v>
      </c>
      <c r="L61" s="42">
        <v>0</v>
      </c>
      <c r="M61" s="42">
        <v>0</v>
      </c>
      <c r="N61" s="42">
        <v>1</v>
      </c>
      <c r="O61" s="42">
        <v>1</v>
      </c>
      <c r="P61" s="42">
        <v>1</v>
      </c>
      <c r="Q61" s="42">
        <v>1</v>
      </c>
      <c r="R61" s="42">
        <v>0</v>
      </c>
      <c r="S61" s="42">
        <v>0</v>
      </c>
      <c r="T61" s="42">
        <v>0</v>
      </c>
      <c r="U61" s="42">
        <v>0</v>
      </c>
      <c r="V61" s="150" t="s">
        <v>105</v>
      </c>
      <c r="W61" s="28" t="s">
        <v>84</v>
      </c>
      <c r="X61" s="38">
        <v>3442.8</v>
      </c>
      <c r="Y61" s="38">
        <v>3442.8</v>
      </c>
      <c r="Z61" s="38">
        <v>3442.8</v>
      </c>
      <c r="AA61" s="38">
        <v>3442.8</v>
      </c>
      <c r="AB61" s="58">
        <v>3442.8</v>
      </c>
      <c r="AC61" s="38">
        <v>3442.8</v>
      </c>
      <c r="AD61" s="38">
        <v>3442.8</v>
      </c>
      <c r="AE61" s="38">
        <v>3442.8</v>
      </c>
      <c r="AF61" s="38">
        <v>3442.8</v>
      </c>
      <c r="AG61" s="38">
        <v>3442.8</v>
      </c>
      <c r="AH61" s="38">
        <v>3442.8</v>
      </c>
      <c r="AI61" s="38">
        <v>3442.8</v>
      </c>
      <c r="AJ61" s="75">
        <v>3444.378</v>
      </c>
      <c r="AK61" s="38">
        <v>3444.378</v>
      </c>
      <c r="AL61" s="120">
        <f t="shared" si="1"/>
        <v>1.5779999999999745</v>
      </c>
    </row>
    <row r="62" spans="1:38" s="47" customFormat="1" ht="15">
      <c r="A62" s="41"/>
      <c r="B62" s="42">
        <v>9</v>
      </c>
      <c r="C62" s="42">
        <v>0</v>
      </c>
      <c r="D62" s="42">
        <v>4</v>
      </c>
      <c r="E62" s="43">
        <v>0</v>
      </c>
      <c r="F62" s="43">
        <v>7</v>
      </c>
      <c r="G62" s="43">
        <v>0</v>
      </c>
      <c r="H62" s="43">
        <v>9</v>
      </c>
      <c r="I62" s="43">
        <v>3</v>
      </c>
      <c r="J62" s="42">
        <v>1</v>
      </c>
      <c r="K62" s="42">
        <v>6</v>
      </c>
      <c r="L62" s="42">
        <v>0</v>
      </c>
      <c r="M62" s="42">
        <v>0</v>
      </c>
      <c r="N62" s="42">
        <v>1</v>
      </c>
      <c r="O62" s="42">
        <v>1</v>
      </c>
      <c r="P62" s="42">
        <v>2</v>
      </c>
      <c r="Q62" s="42">
        <v>4</v>
      </c>
      <c r="R62" s="42">
        <v>0</v>
      </c>
      <c r="S62" s="42">
        <v>0</v>
      </c>
      <c r="T62" s="42">
        <v>0</v>
      </c>
      <c r="U62" s="42">
        <v>0</v>
      </c>
      <c r="V62" s="151"/>
      <c r="W62" s="28" t="s">
        <v>84</v>
      </c>
      <c r="X62" s="38">
        <v>628.9</v>
      </c>
      <c r="Y62" s="38">
        <v>628.9</v>
      </c>
      <c r="Z62" s="38">
        <v>628.9</v>
      </c>
      <c r="AA62" s="38">
        <v>628.9</v>
      </c>
      <c r="AB62" s="58">
        <v>628.9</v>
      </c>
      <c r="AC62" s="38">
        <v>628.9</v>
      </c>
      <c r="AD62" s="38">
        <v>628.9</v>
      </c>
      <c r="AE62" s="38">
        <v>628.9</v>
      </c>
      <c r="AF62" s="75">
        <v>648.935</v>
      </c>
      <c r="AG62" s="75">
        <v>628.9</v>
      </c>
      <c r="AH62" s="38">
        <v>628.9</v>
      </c>
      <c r="AI62" s="38">
        <v>628.9</v>
      </c>
      <c r="AJ62" s="75">
        <v>747.25967</v>
      </c>
      <c r="AK62" s="38">
        <v>747.25967</v>
      </c>
      <c r="AL62" s="120">
        <f t="shared" si="1"/>
        <v>118.35967000000005</v>
      </c>
    </row>
    <row r="63" spans="1:38" s="47" customFormat="1" ht="15">
      <c r="A63" s="41"/>
      <c r="B63" s="42">
        <v>9</v>
      </c>
      <c r="C63" s="42">
        <v>0</v>
      </c>
      <c r="D63" s="42">
        <v>4</v>
      </c>
      <c r="E63" s="43">
        <v>0</v>
      </c>
      <c r="F63" s="43">
        <v>7</v>
      </c>
      <c r="G63" s="43">
        <v>0</v>
      </c>
      <c r="H63" s="43">
        <v>9</v>
      </c>
      <c r="I63" s="43">
        <v>3</v>
      </c>
      <c r="J63" s="42">
        <v>1</v>
      </c>
      <c r="K63" s="42">
        <v>6</v>
      </c>
      <c r="L63" s="42">
        <v>0</v>
      </c>
      <c r="M63" s="42">
        <v>0</v>
      </c>
      <c r="N63" s="42">
        <v>1</v>
      </c>
      <c r="O63" s="42">
        <v>1</v>
      </c>
      <c r="P63" s="42">
        <v>2</v>
      </c>
      <c r="Q63" s="42">
        <v>4</v>
      </c>
      <c r="R63" s="42">
        <v>0</v>
      </c>
      <c r="S63" s="42">
        <v>0</v>
      </c>
      <c r="T63" s="42">
        <v>0</v>
      </c>
      <c r="U63" s="42">
        <v>0</v>
      </c>
      <c r="V63" s="44" t="s">
        <v>85</v>
      </c>
      <c r="W63" s="28" t="s">
        <v>84</v>
      </c>
      <c r="X63" s="38">
        <v>121.79</v>
      </c>
      <c r="Y63" s="38">
        <v>121.79</v>
      </c>
      <c r="Z63" s="38">
        <v>121.79</v>
      </c>
      <c r="AA63" s="38">
        <v>121.79</v>
      </c>
      <c r="AB63" s="58">
        <v>121.79</v>
      </c>
      <c r="AC63" s="38">
        <v>121.79</v>
      </c>
      <c r="AD63" s="38">
        <v>121.79</v>
      </c>
      <c r="AE63" s="38">
        <v>121.79</v>
      </c>
      <c r="AF63" s="38">
        <v>121.79</v>
      </c>
      <c r="AG63" s="38">
        <v>121.79</v>
      </c>
      <c r="AH63" s="38">
        <v>121.79</v>
      </c>
      <c r="AI63" s="38">
        <v>121.79</v>
      </c>
      <c r="AJ63" s="75">
        <v>0</v>
      </c>
      <c r="AK63" s="38">
        <v>0</v>
      </c>
      <c r="AL63" s="120">
        <f t="shared" si="1"/>
        <v>-121.79</v>
      </c>
    </row>
    <row r="64" spans="1:38" s="47" customFormat="1" ht="15">
      <c r="A64" s="41"/>
      <c r="B64" s="42">
        <v>9</v>
      </c>
      <c r="C64" s="42">
        <v>0</v>
      </c>
      <c r="D64" s="42">
        <v>4</v>
      </c>
      <c r="E64" s="43">
        <v>0</v>
      </c>
      <c r="F64" s="43">
        <v>7</v>
      </c>
      <c r="G64" s="43">
        <v>0</v>
      </c>
      <c r="H64" s="43">
        <v>9</v>
      </c>
      <c r="I64" s="43">
        <v>3</v>
      </c>
      <c r="J64" s="42">
        <v>1</v>
      </c>
      <c r="K64" s="42">
        <v>6</v>
      </c>
      <c r="L64" s="42">
        <v>0</v>
      </c>
      <c r="M64" s="42">
        <v>0</v>
      </c>
      <c r="N64" s="42">
        <v>1</v>
      </c>
      <c r="O64" s="42">
        <v>1</v>
      </c>
      <c r="P64" s="42">
        <v>2</v>
      </c>
      <c r="Q64" s="42">
        <v>4</v>
      </c>
      <c r="R64" s="42">
        <v>0</v>
      </c>
      <c r="S64" s="42">
        <v>0</v>
      </c>
      <c r="T64" s="42">
        <v>0</v>
      </c>
      <c r="U64" s="42">
        <v>0</v>
      </c>
      <c r="V64" s="44" t="s">
        <v>106</v>
      </c>
      <c r="W64" s="28" t="s">
        <v>84</v>
      </c>
      <c r="X64" s="38">
        <v>54.2</v>
      </c>
      <c r="Y64" s="38">
        <v>54.2</v>
      </c>
      <c r="Z64" s="38">
        <v>54.2</v>
      </c>
      <c r="AA64" s="38">
        <v>54.2</v>
      </c>
      <c r="AB64" s="58">
        <v>54.2</v>
      </c>
      <c r="AC64" s="38">
        <v>54.2</v>
      </c>
      <c r="AD64" s="38">
        <v>54.2</v>
      </c>
      <c r="AE64" s="38">
        <v>54.2</v>
      </c>
      <c r="AF64" s="38">
        <v>54.2</v>
      </c>
      <c r="AG64" s="38">
        <v>54.2</v>
      </c>
      <c r="AH64" s="38">
        <v>54.2</v>
      </c>
      <c r="AI64" s="38">
        <v>54.2</v>
      </c>
      <c r="AJ64" s="75">
        <v>56.06233</v>
      </c>
      <c r="AK64" s="38">
        <v>56.06233</v>
      </c>
      <c r="AL64" s="120">
        <f t="shared" si="1"/>
        <v>1.86233</v>
      </c>
    </row>
    <row r="65" spans="1:38" s="47" customFormat="1" ht="96.75" customHeight="1">
      <c r="A65" s="41"/>
      <c r="B65" s="42">
        <v>9</v>
      </c>
      <c r="C65" s="42">
        <v>0</v>
      </c>
      <c r="D65" s="42">
        <v>4</v>
      </c>
      <c r="E65" s="43">
        <v>0</v>
      </c>
      <c r="F65" s="43">
        <v>7</v>
      </c>
      <c r="G65" s="43">
        <v>0</v>
      </c>
      <c r="H65" s="43">
        <v>9</v>
      </c>
      <c r="I65" s="43">
        <v>3</v>
      </c>
      <c r="J65" s="42">
        <v>1</v>
      </c>
      <c r="K65" s="42">
        <v>6</v>
      </c>
      <c r="L65" s="42">
        <v>8</v>
      </c>
      <c r="M65" s="42">
        <v>0</v>
      </c>
      <c r="N65" s="42">
        <v>0</v>
      </c>
      <c r="O65" s="42">
        <v>3</v>
      </c>
      <c r="P65" s="42">
        <v>2</v>
      </c>
      <c r="Q65" s="42">
        <v>4</v>
      </c>
      <c r="R65" s="42">
        <v>0</v>
      </c>
      <c r="S65" s="42">
        <v>0</v>
      </c>
      <c r="T65" s="42">
        <v>0</v>
      </c>
      <c r="U65" s="42">
        <v>0</v>
      </c>
      <c r="V65" s="46" t="s">
        <v>107</v>
      </c>
      <c r="W65" s="28" t="s">
        <v>84</v>
      </c>
      <c r="X65" s="38">
        <v>420</v>
      </c>
      <c r="Y65" s="38">
        <v>420</v>
      </c>
      <c r="Z65" s="38">
        <v>420</v>
      </c>
      <c r="AA65" s="38">
        <v>420</v>
      </c>
      <c r="AB65" s="58">
        <v>420</v>
      </c>
      <c r="AC65" s="38">
        <v>420</v>
      </c>
      <c r="AD65" s="38">
        <v>420</v>
      </c>
      <c r="AE65" s="38">
        <v>420</v>
      </c>
      <c r="AF65" s="38">
        <v>420</v>
      </c>
      <c r="AG65" s="38">
        <v>420</v>
      </c>
      <c r="AH65" s="38">
        <v>420</v>
      </c>
      <c r="AI65" s="38">
        <v>420</v>
      </c>
      <c r="AJ65" s="58">
        <v>420</v>
      </c>
      <c r="AK65" s="38">
        <v>420</v>
      </c>
      <c r="AL65" s="120">
        <f t="shared" si="1"/>
        <v>0</v>
      </c>
    </row>
    <row r="66" spans="1:38" s="52" customFormat="1" ht="33" customHeight="1">
      <c r="A66" s="50"/>
      <c r="B66" s="34"/>
      <c r="C66" s="34"/>
      <c r="D66" s="34"/>
      <c r="E66" s="35"/>
      <c r="F66" s="35"/>
      <c r="G66" s="35"/>
      <c r="H66" s="35"/>
      <c r="I66" s="35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 t="s">
        <v>108</v>
      </c>
      <c r="W66" s="28"/>
      <c r="X66" s="51">
        <f aca="true" t="shared" si="6" ref="X66:AL66">X15+X21+X33+X41+X60+X39</f>
        <v>111438.20009</v>
      </c>
      <c r="Y66" s="51">
        <f t="shared" si="6"/>
        <v>111438.20009</v>
      </c>
      <c r="Z66" s="51">
        <f t="shared" si="6"/>
        <v>111438.20009</v>
      </c>
      <c r="AA66" s="51">
        <f t="shared" si="6"/>
        <v>117547.90009000001</v>
      </c>
      <c r="AB66" s="87">
        <f t="shared" si="6"/>
        <v>117547.90009000001</v>
      </c>
      <c r="AC66" s="51">
        <f t="shared" si="6"/>
        <v>123547.90009000001</v>
      </c>
      <c r="AD66" s="51">
        <f t="shared" si="6"/>
        <v>125161.63609</v>
      </c>
      <c r="AE66" s="51">
        <f t="shared" si="6"/>
        <v>125161.63609</v>
      </c>
      <c r="AF66" s="51">
        <f t="shared" si="6"/>
        <v>125161.63609000001</v>
      </c>
      <c r="AG66" s="51">
        <f t="shared" si="6"/>
        <v>125161.63609</v>
      </c>
      <c r="AH66" s="51">
        <f t="shared" si="6"/>
        <v>125161.63608999999</v>
      </c>
      <c r="AI66" s="51">
        <f t="shared" si="6"/>
        <v>125161.65608999999</v>
      </c>
      <c r="AJ66" s="87">
        <f t="shared" si="6"/>
        <v>109389.30337</v>
      </c>
      <c r="AK66" s="51">
        <f t="shared" si="6"/>
        <v>109389.30337</v>
      </c>
      <c r="AL66" s="33">
        <f t="shared" si="6"/>
        <v>-2048.8967200000034</v>
      </c>
    </row>
    <row r="67" spans="1:27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24"/>
      <c r="N67" s="24"/>
      <c r="O67" s="24"/>
      <c r="P67" s="24"/>
      <c r="Q67" s="24"/>
      <c r="R67" s="24"/>
      <c r="S67" s="24"/>
      <c r="T67" s="24"/>
      <c r="U67" s="24"/>
      <c r="V67" s="53"/>
      <c r="W67" s="24"/>
      <c r="X67" s="54"/>
      <c r="Y67" s="54"/>
      <c r="Z67" s="54"/>
      <c r="AA67" s="54"/>
    </row>
    <row r="68" spans="1:27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24"/>
      <c r="N68" s="24"/>
      <c r="O68" s="24"/>
      <c r="P68" s="24"/>
      <c r="Q68" s="24"/>
      <c r="R68" s="24"/>
      <c r="S68" s="24"/>
      <c r="T68" s="24"/>
      <c r="U68" s="24"/>
      <c r="V68" s="53"/>
      <c r="W68" s="24"/>
      <c r="X68" s="24"/>
      <c r="Y68" s="24"/>
      <c r="Z68" s="24"/>
      <c r="AA68" s="24"/>
    </row>
    <row r="69" spans="1:27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4"/>
      <c r="N69" s="24"/>
      <c r="O69" s="24"/>
      <c r="P69" s="24"/>
      <c r="Q69" s="24"/>
      <c r="R69" s="24"/>
      <c r="S69" s="24"/>
      <c r="T69" s="24"/>
      <c r="U69" s="24"/>
      <c r="V69" s="96"/>
      <c r="W69" s="97"/>
      <c r="X69" s="98"/>
      <c r="Y69" s="98"/>
      <c r="Z69" s="98"/>
      <c r="AA69" s="98"/>
    </row>
    <row r="70" spans="1:27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24"/>
      <c r="N70" s="24"/>
      <c r="O70" s="24"/>
      <c r="P70" s="24"/>
      <c r="Q70" s="24"/>
      <c r="R70" s="24"/>
      <c r="S70" s="24"/>
      <c r="T70" s="24"/>
      <c r="U70" s="24"/>
      <c r="V70" s="96"/>
      <c r="W70" s="97"/>
      <c r="X70" s="98"/>
      <c r="Y70" s="98"/>
      <c r="Z70" s="98"/>
      <c r="AA70" s="98"/>
    </row>
    <row r="71" spans="1:27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4"/>
      <c r="N71" s="24"/>
      <c r="O71" s="24"/>
      <c r="P71" s="24"/>
      <c r="Q71" s="24"/>
      <c r="R71" s="24"/>
      <c r="S71" s="24"/>
      <c r="T71" s="24"/>
      <c r="U71" s="24"/>
      <c r="V71" s="53"/>
      <c r="W71" s="24"/>
      <c r="X71" s="24"/>
      <c r="Y71" s="24"/>
      <c r="Z71" s="24"/>
      <c r="AA71" s="24"/>
    </row>
    <row r="72" spans="1:27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24"/>
      <c r="N72" s="24"/>
      <c r="O72" s="24"/>
      <c r="P72" s="24"/>
      <c r="Q72" s="24"/>
      <c r="R72" s="24"/>
      <c r="S72" s="24"/>
      <c r="T72" s="24"/>
      <c r="U72" s="24"/>
      <c r="V72" s="53"/>
      <c r="W72" s="24"/>
      <c r="X72" s="24"/>
      <c r="Y72" s="24"/>
      <c r="Z72" s="24"/>
      <c r="AA72" s="24"/>
    </row>
    <row r="73" spans="1:27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4"/>
      <c r="N73" s="24"/>
      <c r="O73" s="24"/>
      <c r="P73" s="24"/>
      <c r="Q73" s="24"/>
      <c r="R73" s="24"/>
      <c r="S73" s="24"/>
      <c r="T73" s="24"/>
      <c r="U73" s="24"/>
      <c r="V73" s="53"/>
      <c r="W73" s="24"/>
      <c r="X73" s="24"/>
      <c r="Y73" s="24"/>
      <c r="Z73" s="24"/>
      <c r="AA73" s="24"/>
    </row>
    <row r="74" spans="1:27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4"/>
      <c r="N74" s="24"/>
      <c r="O74" s="24"/>
      <c r="P74" s="24"/>
      <c r="Q74" s="24"/>
      <c r="R74" s="24"/>
      <c r="S74" s="24"/>
      <c r="T74" s="24"/>
      <c r="U74" s="24"/>
      <c r="V74" s="53"/>
      <c r="W74" s="24"/>
      <c r="X74" s="24"/>
      <c r="Y74" s="24"/>
      <c r="Z74" s="24"/>
      <c r="AA74" s="24"/>
    </row>
    <row r="75" spans="1:27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4"/>
      <c r="N75" s="24"/>
      <c r="O75" s="24"/>
      <c r="P75" s="24"/>
      <c r="Q75" s="24"/>
      <c r="R75" s="24"/>
      <c r="S75" s="24"/>
      <c r="T75" s="24"/>
      <c r="U75" s="24"/>
      <c r="V75" s="53"/>
      <c r="W75" s="24"/>
      <c r="X75" s="24"/>
      <c r="Y75" s="24"/>
      <c r="Z75" s="24"/>
      <c r="AA75" s="24"/>
    </row>
    <row r="76" spans="1:27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4"/>
      <c r="N76" s="24"/>
      <c r="O76" s="24"/>
      <c r="P76" s="24"/>
      <c r="Q76" s="24"/>
      <c r="R76" s="24"/>
      <c r="S76" s="24"/>
      <c r="T76" s="24"/>
      <c r="U76" s="24"/>
      <c r="V76" s="53"/>
      <c r="W76" s="24"/>
      <c r="X76" s="24"/>
      <c r="Y76" s="24"/>
      <c r="Z76" s="24"/>
      <c r="AA76" s="24"/>
    </row>
    <row r="77" spans="1:27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4"/>
      <c r="N77" s="24"/>
      <c r="O77" s="24"/>
      <c r="P77" s="24"/>
      <c r="Q77" s="24"/>
      <c r="R77" s="24"/>
      <c r="S77" s="24"/>
      <c r="T77" s="24"/>
      <c r="U77" s="24"/>
      <c r="V77" s="53"/>
      <c r="W77" s="24"/>
      <c r="X77" s="24"/>
      <c r="Y77" s="24"/>
      <c r="Z77" s="24"/>
      <c r="AA77" s="24"/>
    </row>
    <row r="78" spans="1:27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4"/>
      <c r="N78" s="24"/>
      <c r="O78" s="24"/>
      <c r="P78" s="24"/>
      <c r="Q78" s="24"/>
      <c r="R78" s="24"/>
      <c r="S78" s="24"/>
      <c r="T78" s="24"/>
      <c r="U78" s="24"/>
      <c r="V78" s="53"/>
      <c r="W78" s="24"/>
      <c r="X78" s="24"/>
      <c r="Y78" s="24"/>
      <c r="Z78" s="24"/>
      <c r="AA78" s="24"/>
    </row>
    <row r="79" spans="1:27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4"/>
      <c r="N79" s="24"/>
      <c r="O79" s="24"/>
      <c r="P79" s="24"/>
      <c r="Q79" s="24"/>
      <c r="R79" s="24"/>
      <c r="S79" s="24"/>
      <c r="T79" s="24"/>
      <c r="U79" s="24"/>
      <c r="V79" s="53"/>
      <c r="W79" s="24"/>
      <c r="X79" s="24"/>
      <c r="Y79" s="24"/>
      <c r="Z79" s="24"/>
      <c r="AA79" s="24"/>
    </row>
    <row r="80" spans="1:27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4"/>
      <c r="N80" s="24"/>
      <c r="O80" s="24"/>
      <c r="P80" s="24"/>
      <c r="Q80" s="24"/>
      <c r="R80" s="24"/>
      <c r="S80" s="24"/>
      <c r="T80" s="24"/>
      <c r="U80" s="24"/>
      <c r="V80" s="53"/>
      <c r="W80" s="24"/>
      <c r="X80" s="24"/>
      <c r="Y80" s="24"/>
      <c r="Z80" s="24"/>
      <c r="AA80" s="24"/>
    </row>
    <row r="81" spans="1:27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24"/>
      <c r="N81" s="24"/>
      <c r="O81" s="24"/>
      <c r="P81" s="24"/>
      <c r="Q81" s="24"/>
      <c r="R81" s="24"/>
      <c r="S81" s="24"/>
      <c r="T81" s="24"/>
      <c r="U81" s="24"/>
      <c r="V81" s="53"/>
      <c r="W81" s="24"/>
      <c r="X81" s="24"/>
      <c r="Y81" s="24"/>
      <c r="Z81" s="24"/>
      <c r="AA81" s="24"/>
    </row>
    <row r="82" spans="1:27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24"/>
      <c r="N82" s="24"/>
      <c r="O82" s="24"/>
      <c r="P82" s="24"/>
      <c r="Q82" s="24"/>
      <c r="R82" s="24"/>
      <c r="S82" s="24"/>
      <c r="T82" s="24"/>
      <c r="U82" s="24"/>
      <c r="V82" s="53"/>
      <c r="W82" s="24"/>
      <c r="X82" s="24"/>
      <c r="Y82" s="24"/>
      <c r="Z82" s="24"/>
      <c r="AA82" s="24"/>
    </row>
    <row r="83" spans="1:27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4"/>
      <c r="N83" s="24"/>
      <c r="O83" s="24"/>
      <c r="P83" s="24"/>
      <c r="Q83" s="24"/>
      <c r="R83" s="24"/>
      <c r="S83" s="24"/>
      <c r="T83" s="24"/>
      <c r="U83" s="24"/>
      <c r="V83" s="53"/>
      <c r="W83" s="24"/>
      <c r="X83" s="24"/>
      <c r="Y83" s="24"/>
      <c r="Z83" s="24"/>
      <c r="AA83" s="24"/>
    </row>
    <row r="84" spans="1:27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24"/>
      <c r="N84" s="24"/>
      <c r="O84" s="24"/>
      <c r="P84" s="24"/>
      <c r="Q84" s="24"/>
      <c r="R84" s="24"/>
      <c r="S84" s="24"/>
      <c r="T84" s="24"/>
      <c r="U84" s="24"/>
      <c r="V84" s="53"/>
      <c r="W84" s="24"/>
      <c r="X84" s="24"/>
      <c r="Y84" s="24"/>
      <c r="Z84" s="24"/>
      <c r="AA84" s="24"/>
    </row>
    <row r="85" spans="1:27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4"/>
      <c r="N85" s="24"/>
      <c r="O85" s="24"/>
      <c r="P85" s="24"/>
      <c r="Q85" s="24"/>
      <c r="R85" s="24"/>
      <c r="S85" s="24"/>
      <c r="T85" s="24"/>
      <c r="U85" s="24"/>
      <c r="V85" s="53"/>
      <c r="W85" s="24"/>
      <c r="X85" s="24"/>
      <c r="Y85" s="24"/>
      <c r="Z85" s="24"/>
      <c r="AA85" s="24"/>
    </row>
    <row r="86" spans="1:27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4"/>
      <c r="N86" s="24"/>
      <c r="O86" s="24"/>
      <c r="P86" s="24"/>
      <c r="Q86" s="24"/>
      <c r="R86" s="24"/>
      <c r="S86" s="24"/>
      <c r="T86" s="24"/>
      <c r="U86" s="24"/>
      <c r="V86" s="53"/>
      <c r="W86" s="24"/>
      <c r="X86" s="24"/>
      <c r="Y86" s="24"/>
      <c r="Z86" s="24"/>
      <c r="AA86" s="24"/>
    </row>
    <row r="87" spans="1:27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4"/>
      <c r="N87" s="24"/>
      <c r="O87" s="24"/>
      <c r="P87" s="24"/>
      <c r="Q87" s="24"/>
      <c r="R87" s="24"/>
      <c r="S87" s="24"/>
      <c r="T87" s="24"/>
      <c r="U87" s="24"/>
      <c r="V87" s="53"/>
      <c r="W87" s="24"/>
      <c r="X87" s="24"/>
      <c r="Y87" s="24"/>
      <c r="Z87" s="24"/>
      <c r="AA87" s="24"/>
    </row>
    <row r="88" spans="1:27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4"/>
      <c r="N88" s="24"/>
      <c r="O88" s="24"/>
      <c r="P88" s="24"/>
      <c r="Q88" s="24"/>
      <c r="R88" s="24"/>
      <c r="S88" s="24"/>
      <c r="T88" s="24"/>
      <c r="U88" s="24"/>
      <c r="V88" s="53"/>
      <c r="W88" s="24"/>
      <c r="X88" s="24"/>
      <c r="Y88" s="24"/>
      <c r="Z88" s="24"/>
      <c r="AA88" s="24"/>
    </row>
    <row r="89" spans="1:27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4"/>
      <c r="N89" s="24"/>
      <c r="O89" s="24"/>
      <c r="P89" s="24"/>
      <c r="Q89" s="24"/>
      <c r="R89" s="24"/>
      <c r="S89" s="24"/>
      <c r="T89" s="24"/>
      <c r="U89" s="24"/>
      <c r="V89" s="53"/>
      <c r="W89" s="24"/>
      <c r="X89" s="24"/>
      <c r="Y89" s="24"/>
      <c r="Z89" s="24"/>
      <c r="AA89" s="24"/>
    </row>
    <row r="90" spans="1:27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4"/>
      <c r="N90" s="24"/>
      <c r="O90" s="24"/>
      <c r="P90" s="24"/>
      <c r="Q90" s="24"/>
      <c r="R90" s="24"/>
      <c r="S90" s="24"/>
      <c r="T90" s="24"/>
      <c r="U90" s="24"/>
      <c r="V90" s="53"/>
      <c r="W90" s="24"/>
      <c r="X90" s="24"/>
      <c r="Y90" s="24"/>
      <c r="Z90" s="24"/>
      <c r="AA90" s="24"/>
    </row>
    <row r="91" spans="1:27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4"/>
      <c r="N91" s="24"/>
      <c r="O91" s="24"/>
      <c r="P91" s="24"/>
      <c r="Q91" s="24"/>
      <c r="R91" s="24"/>
      <c r="S91" s="24"/>
      <c r="T91" s="24"/>
      <c r="U91" s="24"/>
      <c r="V91" s="53"/>
      <c r="W91" s="24"/>
      <c r="X91" s="24"/>
      <c r="Y91" s="24"/>
      <c r="Z91" s="24"/>
      <c r="AA91" s="24"/>
    </row>
    <row r="92" spans="1:27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4"/>
      <c r="N92" s="24"/>
      <c r="O92" s="24"/>
      <c r="P92" s="24"/>
      <c r="Q92" s="24"/>
      <c r="R92" s="24"/>
      <c r="S92" s="24"/>
      <c r="T92" s="24"/>
      <c r="U92" s="24"/>
      <c r="V92" s="53"/>
      <c r="W92" s="24"/>
      <c r="X92" s="24"/>
      <c r="Y92" s="24"/>
      <c r="Z92" s="24"/>
      <c r="AA92" s="24"/>
    </row>
    <row r="93" spans="1:27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24"/>
      <c r="N93" s="24"/>
      <c r="O93" s="24"/>
      <c r="P93" s="24"/>
      <c r="Q93" s="24"/>
      <c r="R93" s="24"/>
      <c r="S93" s="24"/>
      <c r="T93" s="24"/>
      <c r="U93" s="24"/>
      <c r="V93" s="53"/>
      <c r="W93" s="24"/>
      <c r="X93" s="24"/>
      <c r="Y93" s="24"/>
      <c r="Z93" s="24"/>
      <c r="AA93" s="24"/>
    </row>
    <row r="94" spans="1:27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4"/>
      <c r="N94" s="24"/>
      <c r="O94" s="24"/>
      <c r="P94" s="24"/>
      <c r="Q94" s="24"/>
      <c r="R94" s="24"/>
      <c r="S94" s="24"/>
      <c r="T94" s="24"/>
      <c r="U94" s="24"/>
      <c r="V94" s="53"/>
      <c r="W94" s="24"/>
      <c r="X94" s="24"/>
      <c r="Y94" s="24"/>
      <c r="Z94" s="24"/>
      <c r="AA94" s="24"/>
    </row>
    <row r="95" spans="1:27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24"/>
      <c r="N95" s="24"/>
      <c r="O95" s="24"/>
      <c r="P95" s="24"/>
      <c r="Q95" s="24"/>
      <c r="R95" s="24"/>
      <c r="S95" s="24"/>
      <c r="T95" s="24"/>
      <c r="U95" s="24"/>
      <c r="V95" s="53"/>
      <c r="W95" s="24"/>
      <c r="X95" s="24"/>
      <c r="Y95" s="24"/>
      <c r="Z95" s="24"/>
      <c r="AA95" s="24"/>
    </row>
    <row r="96" spans="1:27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24"/>
      <c r="N96" s="24"/>
      <c r="O96" s="24"/>
      <c r="P96" s="24"/>
      <c r="Q96" s="24"/>
      <c r="R96" s="24"/>
      <c r="S96" s="24"/>
      <c r="T96" s="24"/>
      <c r="U96" s="24"/>
      <c r="V96" s="53"/>
      <c r="W96" s="24"/>
      <c r="X96" s="24"/>
      <c r="Y96" s="24"/>
      <c r="Z96" s="24"/>
      <c r="AA96" s="24"/>
    </row>
    <row r="97" spans="1:27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24"/>
      <c r="N97" s="24"/>
      <c r="O97" s="24"/>
      <c r="P97" s="24"/>
      <c r="Q97" s="24"/>
      <c r="R97" s="24"/>
      <c r="S97" s="24"/>
      <c r="T97" s="24"/>
      <c r="U97" s="24"/>
      <c r="V97" s="53"/>
      <c r="W97" s="24"/>
      <c r="X97" s="24"/>
      <c r="Y97" s="24"/>
      <c r="Z97" s="24"/>
      <c r="AA97" s="24"/>
    </row>
    <row r="98" spans="1:27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24"/>
      <c r="N98" s="24"/>
      <c r="O98" s="24"/>
      <c r="P98" s="24"/>
      <c r="Q98" s="24"/>
      <c r="R98" s="24"/>
      <c r="S98" s="24"/>
      <c r="T98" s="24"/>
      <c r="U98" s="24"/>
      <c r="V98" s="53"/>
      <c r="W98" s="24"/>
      <c r="X98" s="24"/>
      <c r="Y98" s="24"/>
      <c r="Z98" s="24"/>
      <c r="AA98" s="24"/>
    </row>
    <row r="99" spans="1:27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24"/>
      <c r="N99" s="24"/>
      <c r="O99" s="24"/>
      <c r="P99" s="24"/>
      <c r="Q99" s="24"/>
      <c r="R99" s="24"/>
      <c r="S99" s="24"/>
      <c r="T99" s="24"/>
      <c r="U99" s="24"/>
      <c r="V99" s="53"/>
      <c r="W99" s="24"/>
      <c r="X99" s="24"/>
      <c r="Y99" s="24"/>
      <c r="Z99" s="24"/>
      <c r="AA99" s="24"/>
    </row>
    <row r="100" spans="1:27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24"/>
      <c r="N100" s="24"/>
      <c r="O100" s="24"/>
      <c r="P100" s="24"/>
      <c r="Q100" s="24"/>
      <c r="R100" s="24"/>
      <c r="S100" s="24"/>
      <c r="T100" s="24"/>
      <c r="U100" s="24"/>
      <c r="V100" s="53"/>
      <c r="W100" s="24"/>
      <c r="X100" s="24"/>
      <c r="Y100" s="24"/>
      <c r="Z100" s="24"/>
      <c r="AA100" s="24"/>
    </row>
    <row r="101" spans="1:27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4"/>
      <c r="N101" s="24"/>
      <c r="O101" s="24"/>
      <c r="P101" s="24"/>
      <c r="Q101" s="24"/>
      <c r="R101" s="24"/>
      <c r="S101" s="24"/>
      <c r="T101" s="24"/>
      <c r="U101" s="24"/>
      <c r="V101" s="53"/>
      <c r="W101" s="24"/>
      <c r="X101" s="24"/>
      <c r="Y101" s="24"/>
      <c r="Z101" s="24"/>
      <c r="AA101" s="24"/>
    </row>
    <row r="102" spans="1:27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4"/>
      <c r="N102" s="24"/>
      <c r="O102" s="24"/>
      <c r="P102" s="24"/>
      <c r="Q102" s="24"/>
      <c r="R102" s="24"/>
      <c r="S102" s="24"/>
      <c r="T102" s="24"/>
      <c r="U102" s="24"/>
      <c r="V102" s="53"/>
      <c r="W102" s="24"/>
      <c r="X102" s="24"/>
      <c r="Y102" s="24"/>
      <c r="Z102" s="24"/>
      <c r="AA102" s="24"/>
    </row>
    <row r="103" spans="1:27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24"/>
      <c r="N103" s="24"/>
      <c r="O103" s="24"/>
      <c r="P103" s="24"/>
      <c r="Q103" s="24"/>
      <c r="R103" s="24"/>
      <c r="S103" s="24"/>
      <c r="T103" s="24"/>
      <c r="U103" s="24"/>
      <c r="V103" s="53"/>
      <c r="W103" s="24"/>
      <c r="X103" s="24"/>
      <c r="Y103" s="24"/>
      <c r="Z103" s="24"/>
      <c r="AA103" s="24"/>
    </row>
    <row r="104" spans="1:27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24"/>
      <c r="N104" s="24"/>
      <c r="O104" s="24"/>
      <c r="P104" s="24"/>
      <c r="Q104" s="24"/>
      <c r="R104" s="24"/>
      <c r="S104" s="24"/>
      <c r="T104" s="24"/>
      <c r="U104" s="24"/>
      <c r="V104" s="53"/>
      <c r="W104" s="24"/>
      <c r="X104" s="24"/>
      <c r="Y104" s="24"/>
      <c r="Z104" s="24"/>
      <c r="AA104" s="24"/>
    </row>
    <row r="105" spans="1:27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24"/>
      <c r="N105" s="24"/>
      <c r="O105" s="24"/>
      <c r="P105" s="24"/>
      <c r="Q105" s="24"/>
      <c r="R105" s="24"/>
      <c r="S105" s="24"/>
      <c r="T105" s="24"/>
      <c r="U105" s="24"/>
      <c r="V105" s="53"/>
      <c r="W105" s="24"/>
      <c r="X105" s="24"/>
      <c r="Y105" s="24"/>
      <c r="Z105" s="24"/>
      <c r="AA105" s="24"/>
    </row>
    <row r="106" spans="1:27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24"/>
      <c r="N106" s="24"/>
      <c r="O106" s="24"/>
      <c r="P106" s="24"/>
      <c r="Q106" s="24"/>
      <c r="R106" s="24"/>
      <c r="S106" s="24"/>
      <c r="T106" s="24"/>
      <c r="U106" s="24"/>
      <c r="V106" s="53"/>
      <c r="W106" s="24"/>
      <c r="X106" s="24"/>
      <c r="Y106" s="24"/>
      <c r="Z106" s="24"/>
      <c r="AA106" s="24"/>
    </row>
    <row r="107" spans="1:27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24"/>
      <c r="N107" s="24"/>
      <c r="O107" s="24"/>
      <c r="P107" s="24"/>
      <c r="Q107" s="24"/>
      <c r="R107" s="24"/>
      <c r="S107" s="24"/>
      <c r="T107" s="24"/>
      <c r="U107" s="24"/>
      <c r="V107" s="53"/>
      <c r="W107" s="24"/>
      <c r="X107" s="24"/>
      <c r="Y107" s="24"/>
      <c r="Z107" s="24"/>
      <c r="AA107" s="24"/>
    </row>
    <row r="108" spans="1:2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24"/>
      <c r="N108" s="24"/>
      <c r="O108" s="24"/>
      <c r="P108" s="24"/>
      <c r="Q108" s="24"/>
      <c r="R108" s="24"/>
      <c r="S108" s="24"/>
      <c r="T108" s="24"/>
      <c r="U108" s="24"/>
      <c r="V108" s="53"/>
      <c r="W108" s="24"/>
      <c r="X108" s="24"/>
      <c r="Y108" s="24"/>
      <c r="Z108" s="24"/>
      <c r="AA108" s="24"/>
    </row>
    <row r="109" spans="1:2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24"/>
      <c r="N109" s="24"/>
      <c r="O109" s="24"/>
      <c r="P109" s="24"/>
      <c r="Q109" s="24"/>
      <c r="R109" s="24"/>
      <c r="S109" s="24"/>
      <c r="T109" s="24"/>
      <c r="U109" s="24"/>
      <c r="V109" s="53"/>
      <c r="W109" s="24"/>
      <c r="X109" s="24"/>
      <c r="Y109" s="24"/>
      <c r="Z109" s="24"/>
      <c r="AA109" s="24"/>
    </row>
    <row r="110" spans="1:2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24"/>
      <c r="N110" s="24"/>
      <c r="O110" s="24"/>
      <c r="P110" s="24"/>
      <c r="Q110" s="24"/>
      <c r="R110" s="24"/>
      <c r="S110" s="24"/>
      <c r="T110" s="24"/>
      <c r="U110" s="24"/>
      <c r="V110" s="53"/>
      <c r="W110" s="24"/>
      <c r="X110" s="24"/>
      <c r="Y110" s="24"/>
      <c r="Z110" s="24"/>
      <c r="AA110" s="24"/>
    </row>
    <row r="111" spans="1:2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24"/>
      <c r="N111" s="24"/>
      <c r="O111" s="24"/>
      <c r="P111" s="24"/>
      <c r="Q111" s="24"/>
      <c r="R111" s="24"/>
      <c r="S111" s="24"/>
      <c r="T111" s="24"/>
      <c r="U111" s="24"/>
      <c r="V111" s="53"/>
      <c r="W111" s="24"/>
      <c r="X111" s="24"/>
      <c r="Y111" s="24"/>
      <c r="Z111" s="24"/>
      <c r="AA111" s="24"/>
    </row>
    <row r="112" spans="1:2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24"/>
      <c r="N112" s="24"/>
      <c r="O112" s="24"/>
      <c r="P112" s="24"/>
      <c r="Q112" s="24"/>
      <c r="R112" s="24"/>
      <c r="S112" s="24"/>
      <c r="T112" s="24"/>
      <c r="U112" s="24"/>
      <c r="V112" s="53"/>
      <c r="W112" s="24"/>
      <c r="X112" s="24"/>
      <c r="Y112" s="24"/>
      <c r="Z112" s="24"/>
      <c r="AA112" s="24"/>
    </row>
    <row r="113" spans="1:2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24"/>
      <c r="N113" s="24"/>
      <c r="O113" s="24"/>
      <c r="P113" s="24"/>
      <c r="Q113" s="24"/>
      <c r="R113" s="24"/>
      <c r="S113" s="24"/>
      <c r="T113" s="24"/>
      <c r="U113" s="24"/>
      <c r="V113" s="53"/>
      <c r="W113" s="24"/>
      <c r="X113" s="24"/>
      <c r="Y113" s="24"/>
      <c r="Z113" s="24"/>
      <c r="AA113" s="24"/>
    </row>
    <row r="114" spans="1:2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24"/>
      <c r="N114" s="24"/>
      <c r="O114" s="24"/>
      <c r="P114" s="24"/>
      <c r="Q114" s="24"/>
      <c r="R114" s="24"/>
      <c r="S114" s="24"/>
      <c r="T114" s="24"/>
      <c r="U114" s="24"/>
      <c r="V114" s="53"/>
      <c r="W114" s="24"/>
      <c r="X114" s="24"/>
      <c r="Y114" s="24"/>
      <c r="Z114" s="24"/>
      <c r="AA114" s="24"/>
    </row>
    <row r="115" spans="1:2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24"/>
      <c r="N115" s="24"/>
      <c r="O115" s="24"/>
      <c r="P115" s="24"/>
      <c r="Q115" s="24"/>
      <c r="R115" s="24"/>
      <c r="S115" s="24"/>
      <c r="T115" s="24"/>
      <c r="U115" s="24"/>
      <c r="V115" s="53"/>
      <c r="W115" s="24"/>
      <c r="X115" s="24"/>
      <c r="Y115" s="24"/>
      <c r="Z115" s="24"/>
      <c r="AA115" s="24"/>
    </row>
    <row r="116" spans="1:2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24"/>
      <c r="N116" s="24"/>
      <c r="O116" s="24"/>
      <c r="P116" s="24"/>
      <c r="Q116" s="24"/>
      <c r="R116" s="24"/>
      <c r="S116" s="24"/>
      <c r="T116" s="24"/>
      <c r="U116" s="24"/>
      <c r="V116" s="53"/>
      <c r="W116" s="24"/>
      <c r="X116" s="24"/>
      <c r="Y116" s="24"/>
      <c r="Z116" s="24"/>
      <c r="AA116" s="24"/>
    </row>
    <row r="117" spans="1:2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24"/>
      <c r="N117" s="24"/>
      <c r="O117" s="24"/>
      <c r="P117" s="24"/>
      <c r="Q117" s="24"/>
      <c r="R117" s="24"/>
      <c r="S117" s="24"/>
      <c r="T117" s="24"/>
      <c r="U117" s="24"/>
      <c r="V117" s="53"/>
      <c r="W117" s="24"/>
      <c r="X117" s="24"/>
      <c r="Y117" s="24"/>
      <c r="Z117" s="24"/>
      <c r="AA117" s="24"/>
    </row>
    <row r="118" spans="1:2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24"/>
      <c r="N118" s="24"/>
      <c r="O118" s="24"/>
      <c r="P118" s="24"/>
      <c r="Q118" s="24"/>
      <c r="R118" s="24"/>
      <c r="S118" s="24"/>
      <c r="T118" s="24"/>
      <c r="U118" s="24"/>
      <c r="V118" s="53"/>
      <c r="W118" s="24"/>
      <c r="X118" s="24"/>
      <c r="Y118" s="24"/>
      <c r="Z118" s="24"/>
      <c r="AA118" s="24"/>
    </row>
    <row r="119" spans="1:2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4"/>
      <c r="N119" s="24"/>
      <c r="O119" s="24"/>
      <c r="P119" s="24"/>
      <c r="Q119" s="24"/>
      <c r="R119" s="24"/>
      <c r="S119" s="24"/>
      <c r="T119" s="24"/>
      <c r="U119" s="24"/>
      <c r="V119" s="53"/>
      <c r="W119" s="24"/>
      <c r="X119" s="24"/>
      <c r="Y119" s="24"/>
      <c r="Z119" s="24"/>
      <c r="AA119" s="24"/>
    </row>
    <row r="120" spans="1:2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24"/>
      <c r="N120" s="24"/>
      <c r="O120" s="24"/>
      <c r="P120" s="24"/>
      <c r="Q120" s="24"/>
      <c r="R120" s="24"/>
      <c r="S120" s="24"/>
      <c r="T120" s="24"/>
      <c r="U120" s="24"/>
      <c r="V120" s="53"/>
      <c r="W120" s="24"/>
      <c r="X120" s="24"/>
      <c r="Y120" s="24"/>
      <c r="Z120" s="24"/>
      <c r="AA120" s="24"/>
    </row>
    <row r="121" spans="1:2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24"/>
      <c r="N121" s="24"/>
      <c r="O121" s="24"/>
      <c r="P121" s="24"/>
      <c r="Q121" s="24"/>
      <c r="R121" s="24"/>
      <c r="S121" s="24"/>
      <c r="T121" s="24"/>
      <c r="U121" s="24"/>
      <c r="V121" s="53"/>
      <c r="W121" s="24"/>
      <c r="X121" s="24"/>
      <c r="Y121" s="24"/>
      <c r="Z121" s="24"/>
      <c r="AA121" s="24"/>
    </row>
    <row r="122" spans="1:2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24"/>
      <c r="N122" s="24"/>
      <c r="O122" s="24"/>
      <c r="P122" s="24"/>
      <c r="Q122" s="24"/>
      <c r="R122" s="24"/>
      <c r="S122" s="24"/>
      <c r="T122" s="24"/>
      <c r="U122" s="24"/>
      <c r="V122" s="53"/>
      <c r="W122" s="24"/>
      <c r="X122" s="24"/>
      <c r="Y122" s="24"/>
      <c r="Z122" s="24"/>
      <c r="AA122" s="24"/>
    </row>
    <row r="123" spans="1:2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24"/>
      <c r="N123" s="24"/>
      <c r="O123" s="24"/>
      <c r="P123" s="24"/>
      <c r="Q123" s="24"/>
      <c r="R123" s="24"/>
      <c r="S123" s="24"/>
      <c r="T123" s="24"/>
      <c r="U123" s="24"/>
      <c r="V123" s="53"/>
      <c r="W123" s="24"/>
      <c r="X123" s="24"/>
      <c r="Y123" s="24"/>
      <c r="Z123" s="24"/>
      <c r="AA123" s="24"/>
    </row>
    <row r="124" spans="1:2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24"/>
      <c r="N124" s="24"/>
      <c r="O124" s="24"/>
      <c r="P124" s="24"/>
      <c r="Q124" s="24"/>
      <c r="R124" s="24"/>
      <c r="S124" s="24"/>
      <c r="T124" s="24"/>
      <c r="U124" s="24"/>
      <c r="V124" s="53"/>
      <c r="W124" s="24"/>
      <c r="X124" s="24"/>
      <c r="Y124" s="24"/>
      <c r="Z124" s="24"/>
      <c r="AA124" s="24"/>
    </row>
    <row r="125" spans="1:2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24"/>
      <c r="N125" s="24"/>
      <c r="O125" s="24"/>
      <c r="P125" s="24"/>
      <c r="Q125" s="24"/>
      <c r="R125" s="24"/>
      <c r="S125" s="24"/>
      <c r="T125" s="24"/>
      <c r="U125" s="24"/>
      <c r="V125" s="53"/>
      <c r="W125" s="24"/>
      <c r="X125" s="24"/>
      <c r="Y125" s="24"/>
      <c r="Z125" s="24"/>
      <c r="AA125" s="24"/>
    </row>
    <row r="126" spans="1:2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4"/>
      <c r="N126" s="24"/>
      <c r="O126" s="24"/>
      <c r="P126" s="24"/>
      <c r="Q126" s="24"/>
      <c r="R126" s="24"/>
      <c r="S126" s="24"/>
      <c r="T126" s="24"/>
      <c r="U126" s="24"/>
      <c r="V126" s="53"/>
      <c r="W126" s="24"/>
      <c r="X126" s="24"/>
      <c r="Y126" s="24"/>
      <c r="Z126" s="24"/>
      <c r="AA126" s="24"/>
    </row>
    <row r="127" spans="1:2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24"/>
      <c r="N127" s="24"/>
      <c r="O127" s="24"/>
      <c r="P127" s="24"/>
      <c r="Q127" s="24"/>
      <c r="R127" s="24"/>
      <c r="S127" s="24"/>
      <c r="T127" s="24"/>
      <c r="U127" s="24"/>
      <c r="V127" s="53"/>
      <c r="W127" s="24"/>
      <c r="X127" s="24"/>
      <c r="Y127" s="24"/>
      <c r="Z127" s="24"/>
      <c r="AA127" s="24"/>
    </row>
    <row r="128" spans="1:2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24"/>
      <c r="N128" s="24"/>
      <c r="O128" s="24"/>
      <c r="P128" s="24"/>
      <c r="Q128" s="24"/>
      <c r="R128" s="24"/>
      <c r="S128" s="24"/>
      <c r="T128" s="24"/>
      <c r="U128" s="24"/>
      <c r="V128" s="53"/>
      <c r="W128" s="24"/>
      <c r="X128" s="24"/>
      <c r="Y128" s="24"/>
      <c r="Z128" s="24"/>
      <c r="AA128" s="24"/>
    </row>
    <row r="129" spans="1:2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24"/>
      <c r="N129" s="24"/>
      <c r="O129" s="24"/>
      <c r="P129" s="24"/>
      <c r="Q129" s="24"/>
      <c r="R129" s="24"/>
      <c r="S129" s="24"/>
      <c r="T129" s="24"/>
      <c r="U129" s="24"/>
      <c r="V129" s="53"/>
      <c r="W129" s="24"/>
      <c r="X129" s="24"/>
      <c r="Y129" s="24"/>
      <c r="Z129" s="24"/>
      <c r="AA129" s="24"/>
    </row>
    <row r="130" spans="1:2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4"/>
      <c r="N130" s="24"/>
      <c r="O130" s="24"/>
      <c r="P130" s="24"/>
      <c r="Q130" s="24"/>
      <c r="R130" s="24"/>
      <c r="S130" s="24"/>
      <c r="T130" s="24"/>
      <c r="U130" s="24"/>
      <c r="V130" s="53"/>
      <c r="W130" s="24"/>
      <c r="X130" s="24"/>
      <c r="Y130" s="24"/>
      <c r="Z130" s="24"/>
      <c r="AA130" s="24"/>
    </row>
    <row r="131" spans="1:2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24"/>
      <c r="N131" s="24"/>
      <c r="O131" s="24"/>
      <c r="P131" s="24"/>
      <c r="Q131" s="24"/>
      <c r="R131" s="24"/>
      <c r="S131" s="24"/>
      <c r="T131" s="24"/>
      <c r="U131" s="24"/>
      <c r="V131" s="53"/>
      <c r="W131" s="24"/>
      <c r="X131" s="24"/>
      <c r="Y131" s="24"/>
      <c r="Z131" s="24"/>
      <c r="AA131" s="24"/>
    </row>
    <row r="132" spans="1:2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24"/>
      <c r="N132" s="24"/>
      <c r="O132" s="24"/>
      <c r="P132" s="24"/>
      <c r="Q132" s="24"/>
      <c r="R132" s="24"/>
      <c r="S132" s="24"/>
      <c r="T132" s="24"/>
      <c r="U132" s="24"/>
      <c r="V132" s="53"/>
      <c r="W132" s="24"/>
      <c r="X132" s="24"/>
      <c r="Y132" s="24"/>
      <c r="Z132" s="24"/>
      <c r="AA132" s="24"/>
    </row>
    <row r="133" spans="1:2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24"/>
      <c r="N133" s="24"/>
      <c r="O133" s="24"/>
      <c r="P133" s="24"/>
      <c r="Q133" s="24"/>
      <c r="R133" s="24"/>
      <c r="S133" s="24"/>
      <c r="T133" s="24"/>
      <c r="U133" s="24"/>
      <c r="V133" s="53"/>
      <c r="W133" s="24"/>
      <c r="X133" s="24"/>
      <c r="Y133" s="24"/>
      <c r="Z133" s="24"/>
      <c r="AA133" s="24"/>
    </row>
    <row r="134" spans="1:2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24"/>
      <c r="N134" s="24"/>
      <c r="O134" s="24"/>
      <c r="P134" s="24"/>
      <c r="Q134" s="24"/>
      <c r="R134" s="24"/>
      <c r="S134" s="24"/>
      <c r="T134" s="24"/>
      <c r="U134" s="24"/>
      <c r="V134" s="53"/>
      <c r="W134" s="24"/>
      <c r="X134" s="24"/>
      <c r="Y134" s="24"/>
      <c r="Z134" s="24"/>
      <c r="AA134" s="24"/>
    </row>
    <row r="135" spans="1:2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24"/>
      <c r="N135" s="24"/>
      <c r="O135" s="24"/>
      <c r="P135" s="24"/>
      <c r="Q135" s="24"/>
      <c r="R135" s="24"/>
      <c r="S135" s="24"/>
      <c r="T135" s="24"/>
      <c r="U135" s="24"/>
      <c r="V135" s="53"/>
      <c r="W135" s="24"/>
      <c r="X135" s="24"/>
      <c r="Y135" s="24"/>
      <c r="Z135" s="24"/>
      <c r="AA135" s="24"/>
    </row>
    <row r="136" spans="1:2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24"/>
      <c r="N136" s="24"/>
      <c r="O136" s="24"/>
      <c r="P136" s="24"/>
      <c r="Q136" s="24"/>
      <c r="R136" s="24"/>
      <c r="S136" s="24"/>
      <c r="T136" s="24"/>
      <c r="U136" s="24"/>
      <c r="V136" s="53"/>
      <c r="W136" s="24"/>
      <c r="X136" s="24"/>
      <c r="Y136" s="24"/>
      <c r="Z136" s="24"/>
      <c r="AA136" s="24"/>
    </row>
    <row r="137" spans="1:2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24"/>
      <c r="N137" s="24"/>
      <c r="O137" s="24"/>
      <c r="P137" s="24"/>
      <c r="Q137" s="24"/>
      <c r="R137" s="24"/>
      <c r="S137" s="24"/>
      <c r="T137" s="24"/>
      <c r="U137" s="24"/>
      <c r="V137" s="53"/>
      <c r="W137" s="24"/>
      <c r="X137" s="24"/>
      <c r="Y137" s="24"/>
      <c r="Z137" s="24"/>
      <c r="AA137" s="24"/>
    </row>
    <row r="138" spans="1:2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24"/>
      <c r="N138" s="24"/>
      <c r="O138" s="24"/>
      <c r="P138" s="24"/>
      <c r="Q138" s="24"/>
      <c r="R138" s="24"/>
      <c r="S138" s="24"/>
      <c r="T138" s="24"/>
      <c r="U138" s="24"/>
      <c r="V138" s="53"/>
      <c r="W138" s="24"/>
      <c r="X138" s="24"/>
      <c r="Y138" s="24"/>
      <c r="Z138" s="24"/>
      <c r="AA138" s="24"/>
    </row>
    <row r="139" spans="1:2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24"/>
      <c r="N139" s="24"/>
      <c r="O139" s="24"/>
      <c r="P139" s="24"/>
      <c r="Q139" s="24"/>
      <c r="R139" s="24"/>
      <c r="S139" s="24"/>
      <c r="T139" s="24"/>
      <c r="U139" s="24"/>
      <c r="V139" s="53"/>
      <c r="W139" s="24"/>
      <c r="X139" s="24"/>
      <c r="Y139" s="24"/>
      <c r="Z139" s="24"/>
      <c r="AA139" s="24"/>
    </row>
    <row r="140" spans="1:2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24"/>
      <c r="N140" s="24"/>
      <c r="O140" s="24"/>
      <c r="P140" s="24"/>
      <c r="Q140" s="24"/>
      <c r="R140" s="24"/>
      <c r="S140" s="24"/>
      <c r="T140" s="24"/>
      <c r="U140" s="24"/>
      <c r="V140" s="53"/>
      <c r="W140" s="24"/>
      <c r="X140" s="24"/>
      <c r="Y140" s="24"/>
      <c r="Z140" s="24"/>
      <c r="AA140" s="24"/>
    </row>
    <row r="141" spans="1:2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24"/>
      <c r="N141" s="24"/>
      <c r="O141" s="24"/>
      <c r="P141" s="24"/>
      <c r="Q141" s="24"/>
      <c r="R141" s="24"/>
      <c r="S141" s="24"/>
      <c r="T141" s="24"/>
      <c r="U141" s="24"/>
      <c r="V141" s="53"/>
      <c r="W141" s="24"/>
      <c r="X141" s="24"/>
      <c r="Y141" s="24"/>
      <c r="Z141" s="24"/>
      <c r="AA141" s="24"/>
    </row>
    <row r="142" spans="1:2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24"/>
      <c r="N142" s="24"/>
      <c r="O142" s="24"/>
      <c r="P142" s="24"/>
      <c r="Q142" s="24"/>
      <c r="R142" s="24"/>
      <c r="S142" s="24"/>
      <c r="T142" s="24"/>
      <c r="U142" s="24"/>
      <c r="V142" s="53"/>
      <c r="W142" s="24"/>
      <c r="X142" s="24"/>
      <c r="Y142" s="24"/>
      <c r="Z142" s="24"/>
      <c r="AA142" s="24"/>
    </row>
    <row r="143" spans="1:2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24"/>
      <c r="N143" s="24"/>
      <c r="O143" s="24"/>
      <c r="P143" s="24"/>
      <c r="Q143" s="24"/>
      <c r="R143" s="24"/>
      <c r="S143" s="24"/>
      <c r="T143" s="24"/>
      <c r="U143" s="24"/>
      <c r="V143" s="53"/>
      <c r="W143" s="24"/>
      <c r="X143" s="24"/>
      <c r="Y143" s="24"/>
      <c r="Z143" s="24"/>
      <c r="AA143" s="24"/>
    </row>
    <row r="144" spans="1:2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24"/>
      <c r="N144" s="24"/>
      <c r="O144" s="24"/>
      <c r="P144" s="24"/>
      <c r="Q144" s="24"/>
      <c r="R144" s="24"/>
      <c r="S144" s="24"/>
      <c r="T144" s="24"/>
      <c r="U144" s="24"/>
      <c r="V144" s="53"/>
      <c r="W144" s="24"/>
      <c r="X144" s="24"/>
      <c r="Y144" s="24"/>
      <c r="Z144" s="24"/>
      <c r="AA144" s="24"/>
    </row>
    <row r="145" spans="1:2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4"/>
      <c r="N145" s="24"/>
      <c r="O145" s="24"/>
      <c r="P145" s="24"/>
      <c r="Q145" s="24"/>
      <c r="R145" s="24"/>
      <c r="S145" s="24"/>
      <c r="T145" s="24"/>
      <c r="U145" s="24"/>
      <c r="V145" s="53"/>
      <c r="W145" s="24"/>
      <c r="X145" s="24"/>
      <c r="Y145" s="24"/>
      <c r="Z145" s="24"/>
      <c r="AA145" s="24"/>
    </row>
    <row r="146" spans="1:2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24"/>
      <c r="N146" s="24"/>
      <c r="O146" s="24"/>
      <c r="P146" s="24"/>
      <c r="Q146" s="24"/>
      <c r="R146" s="24"/>
      <c r="S146" s="24"/>
      <c r="T146" s="24"/>
      <c r="U146" s="24"/>
      <c r="V146" s="53"/>
      <c r="W146" s="24"/>
      <c r="X146" s="24"/>
      <c r="Y146" s="24"/>
      <c r="Z146" s="24"/>
      <c r="AA146" s="24"/>
    </row>
    <row r="147" spans="1:2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24"/>
      <c r="N147" s="24"/>
      <c r="O147" s="24"/>
      <c r="P147" s="24"/>
      <c r="Q147" s="24"/>
      <c r="R147" s="24"/>
      <c r="S147" s="24"/>
      <c r="T147" s="24"/>
      <c r="U147" s="24"/>
      <c r="V147" s="53"/>
      <c r="W147" s="24"/>
      <c r="X147" s="24"/>
      <c r="Y147" s="24"/>
      <c r="Z147" s="24"/>
      <c r="AA147" s="24"/>
    </row>
    <row r="148" spans="1:2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24"/>
      <c r="N148" s="24"/>
      <c r="O148" s="24"/>
      <c r="P148" s="24"/>
      <c r="Q148" s="24"/>
      <c r="R148" s="24"/>
      <c r="S148" s="24"/>
      <c r="T148" s="24"/>
      <c r="U148" s="24"/>
      <c r="V148" s="53"/>
      <c r="W148" s="24"/>
      <c r="X148" s="24"/>
      <c r="Y148" s="24"/>
      <c r="Z148" s="24"/>
      <c r="AA148" s="24"/>
    </row>
    <row r="149" spans="1:2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24"/>
      <c r="N149" s="24"/>
      <c r="O149" s="24"/>
      <c r="P149" s="24"/>
      <c r="Q149" s="24"/>
      <c r="R149" s="24"/>
      <c r="S149" s="24"/>
      <c r="T149" s="24"/>
      <c r="U149" s="24"/>
      <c r="V149" s="53"/>
      <c r="W149" s="24"/>
      <c r="X149" s="24"/>
      <c r="Y149" s="24"/>
      <c r="Z149" s="24"/>
      <c r="AA149" s="24"/>
    </row>
    <row r="150" spans="1:2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24"/>
      <c r="N150" s="24"/>
      <c r="O150" s="24"/>
      <c r="P150" s="24"/>
      <c r="Q150" s="24"/>
      <c r="R150" s="24"/>
      <c r="S150" s="24"/>
      <c r="T150" s="24"/>
      <c r="U150" s="24"/>
      <c r="V150" s="53"/>
      <c r="W150" s="24"/>
      <c r="X150" s="24"/>
      <c r="Y150" s="24"/>
      <c r="Z150" s="24"/>
      <c r="AA150" s="24"/>
    </row>
    <row r="151" spans="1:2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24"/>
      <c r="N151" s="24"/>
      <c r="O151" s="24"/>
      <c r="P151" s="24"/>
      <c r="Q151" s="24"/>
      <c r="R151" s="24"/>
      <c r="S151" s="24"/>
      <c r="T151" s="24"/>
      <c r="U151" s="24"/>
      <c r="V151" s="53"/>
      <c r="W151" s="24"/>
      <c r="X151" s="24"/>
      <c r="Y151" s="24"/>
      <c r="Z151" s="24"/>
      <c r="AA151" s="24"/>
    </row>
    <row r="152" spans="1:2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24"/>
      <c r="N152" s="24"/>
      <c r="O152" s="24"/>
      <c r="P152" s="24"/>
      <c r="Q152" s="24"/>
      <c r="R152" s="24"/>
      <c r="S152" s="24"/>
      <c r="T152" s="24"/>
      <c r="U152" s="24"/>
      <c r="V152" s="53"/>
      <c r="W152" s="24"/>
      <c r="X152" s="24"/>
      <c r="Y152" s="24"/>
      <c r="Z152" s="24"/>
      <c r="AA152" s="24"/>
    </row>
    <row r="153" spans="1:2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24"/>
      <c r="N153" s="24"/>
      <c r="O153" s="24"/>
      <c r="P153" s="24"/>
      <c r="Q153" s="24"/>
      <c r="R153" s="24"/>
      <c r="S153" s="24"/>
      <c r="T153" s="24"/>
      <c r="U153" s="24"/>
      <c r="V153" s="53"/>
      <c r="W153" s="24"/>
      <c r="X153" s="24"/>
      <c r="Y153" s="24"/>
      <c r="Z153" s="24"/>
      <c r="AA153" s="24"/>
    </row>
    <row r="154" spans="1:2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24"/>
      <c r="N154" s="24"/>
      <c r="O154" s="24"/>
      <c r="P154" s="24"/>
      <c r="Q154" s="24"/>
      <c r="R154" s="24"/>
      <c r="S154" s="24"/>
      <c r="T154" s="24"/>
      <c r="U154" s="24"/>
      <c r="V154" s="53"/>
      <c r="W154" s="24"/>
      <c r="X154" s="24"/>
      <c r="Y154" s="24"/>
      <c r="Z154" s="24"/>
      <c r="AA154" s="24"/>
    </row>
    <row r="155" spans="1:2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24"/>
      <c r="N155" s="24"/>
      <c r="O155" s="24"/>
      <c r="P155" s="24"/>
      <c r="Q155" s="24"/>
      <c r="R155" s="24"/>
      <c r="S155" s="24"/>
      <c r="T155" s="24"/>
      <c r="U155" s="24"/>
      <c r="V155" s="53"/>
      <c r="W155" s="24"/>
      <c r="X155" s="24"/>
      <c r="Y155" s="24"/>
      <c r="Z155" s="24"/>
      <c r="AA155" s="24"/>
    </row>
    <row r="156" spans="1:2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24"/>
      <c r="N156" s="24"/>
      <c r="O156" s="24"/>
      <c r="P156" s="24"/>
      <c r="Q156" s="24"/>
      <c r="R156" s="24"/>
      <c r="S156" s="24"/>
      <c r="T156" s="24"/>
      <c r="U156" s="24"/>
      <c r="V156" s="53"/>
      <c r="W156" s="24"/>
      <c r="X156" s="24"/>
      <c r="Y156" s="24"/>
      <c r="Z156" s="24"/>
      <c r="AA156" s="24"/>
    </row>
    <row r="157" spans="1:2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24"/>
      <c r="N157" s="24"/>
      <c r="O157" s="24"/>
      <c r="P157" s="24"/>
      <c r="Q157" s="24"/>
      <c r="R157" s="24"/>
      <c r="S157" s="24"/>
      <c r="T157" s="24"/>
      <c r="U157" s="24"/>
      <c r="V157" s="53"/>
      <c r="W157" s="24"/>
      <c r="X157" s="24"/>
      <c r="Y157" s="24"/>
      <c r="Z157" s="24"/>
      <c r="AA157" s="24"/>
    </row>
    <row r="158" spans="1:2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24"/>
      <c r="N158" s="24"/>
      <c r="O158" s="24"/>
      <c r="P158" s="24"/>
      <c r="Q158" s="24"/>
      <c r="R158" s="24"/>
      <c r="S158" s="24"/>
      <c r="T158" s="24"/>
      <c r="U158" s="24"/>
      <c r="V158" s="53"/>
      <c r="W158" s="24"/>
      <c r="X158" s="24"/>
      <c r="Y158" s="24"/>
      <c r="Z158" s="24"/>
      <c r="AA158" s="24"/>
    </row>
    <row r="159" spans="1:2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24"/>
      <c r="N159" s="24"/>
      <c r="O159" s="24"/>
      <c r="P159" s="24"/>
      <c r="Q159" s="24"/>
      <c r="R159" s="24"/>
      <c r="S159" s="24"/>
      <c r="T159" s="24"/>
      <c r="U159" s="24"/>
      <c r="V159" s="53"/>
      <c r="W159" s="24"/>
      <c r="X159" s="24"/>
      <c r="Y159" s="24"/>
      <c r="Z159" s="24"/>
      <c r="AA159" s="24"/>
    </row>
    <row r="160" spans="1:2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24"/>
      <c r="N160" s="24"/>
      <c r="O160" s="24"/>
      <c r="P160" s="24"/>
      <c r="Q160" s="24"/>
      <c r="R160" s="24"/>
      <c r="S160" s="24"/>
      <c r="T160" s="24"/>
      <c r="U160" s="24"/>
      <c r="V160" s="53"/>
      <c r="W160" s="24"/>
      <c r="X160" s="24"/>
      <c r="Y160" s="24"/>
      <c r="Z160" s="24"/>
      <c r="AA160" s="24"/>
    </row>
    <row r="161" spans="1:2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24"/>
      <c r="N161" s="24"/>
      <c r="O161" s="24"/>
      <c r="P161" s="24"/>
      <c r="Q161" s="24"/>
      <c r="R161" s="24"/>
      <c r="S161" s="24"/>
      <c r="T161" s="24"/>
      <c r="U161" s="24"/>
      <c r="V161" s="53"/>
      <c r="W161" s="24"/>
      <c r="X161" s="24"/>
      <c r="Y161" s="24"/>
      <c r="Z161" s="24"/>
      <c r="AA161" s="24"/>
    </row>
    <row r="162" spans="1:2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24"/>
      <c r="N162" s="24"/>
      <c r="O162" s="24"/>
      <c r="P162" s="24"/>
      <c r="Q162" s="24"/>
      <c r="R162" s="24"/>
      <c r="S162" s="24"/>
      <c r="T162" s="24"/>
      <c r="U162" s="24"/>
      <c r="V162" s="53"/>
      <c r="W162" s="24"/>
      <c r="X162" s="24"/>
      <c r="Y162" s="24"/>
      <c r="Z162" s="24"/>
      <c r="AA162" s="24"/>
    </row>
    <row r="163" spans="1:2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24"/>
      <c r="N163" s="24"/>
      <c r="O163" s="24"/>
      <c r="P163" s="24"/>
      <c r="Q163" s="24"/>
      <c r="R163" s="24"/>
      <c r="S163" s="24"/>
      <c r="T163" s="24"/>
      <c r="U163" s="24"/>
      <c r="V163" s="53"/>
      <c r="W163" s="24"/>
      <c r="X163" s="24"/>
      <c r="Y163" s="24"/>
      <c r="Z163" s="24"/>
      <c r="AA163" s="24"/>
    </row>
    <row r="164" spans="1:2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24"/>
      <c r="N164" s="24"/>
      <c r="O164" s="24"/>
      <c r="P164" s="24"/>
      <c r="Q164" s="24"/>
      <c r="R164" s="24"/>
      <c r="S164" s="24"/>
      <c r="T164" s="24"/>
      <c r="U164" s="24"/>
      <c r="V164" s="53"/>
      <c r="W164" s="24"/>
      <c r="X164" s="24"/>
      <c r="Y164" s="24"/>
      <c r="Z164" s="24"/>
      <c r="AA164" s="24"/>
    </row>
    <row r="165" spans="1:2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24"/>
      <c r="N165" s="24"/>
      <c r="O165" s="24"/>
      <c r="P165" s="24"/>
      <c r="Q165" s="24"/>
      <c r="R165" s="24"/>
      <c r="S165" s="24"/>
      <c r="T165" s="24"/>
      <c r="U165" s="24"/>
      <c r="V165" s="53"/>
      <c r="W165" s="24"/>
      <c r="X165" s="24"/>
      <c r="Y165" s="24"/>
      <c r="Z165" s="24"/>
      <c r="AA165" s="24"/>
    </row>
    <row r="166" spans="1:2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24"/>
      <c r="N166" s="24"/>
      <c r="O166" s="24"/>
      <c r="P166" s="24"/>
      <c r="Q166" s="24"/>
      <c r="R166" s="24"/>
      <c r="S166" s="24"/>
      <c r="T166" s="24"/>
      <c r="U166" s="24"/>
      <c r="V166" s="53"/>
      <c r="W166" s="24"/>
      <c r="X166" s="24"/>
      <c r="Y166" s="24"/>
      <c r="Z166" s="24"/>
      <c r="AA166" s="24"/>
    </row>
    <row r="167" spans="1:2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24"/>
      <c r="N167" s="24"/>
      <c r="O167" s="24"/>
      <c r="P167" s="24"/>
      <c r="Q167" s="24"/>
      <c r="R167" s="24"/>
      <c r="S167" s="24"/>
      <c r="T167" s="24"/>
      <c r="U167" s="24"/>
      <c r="V167" s="53"/>
      <c r="W167" s="24"/>
      <c r="X167" s="24"/>
      <c r="Y167" s="24"/>
      <c r="Z167" s="24"/>
      <c r="AA167" s="24"/>
    </row>
    <row r="168" spans="1:2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24"/>
      <c r="N168" s="24"/>
      <c r="O168" s="24"/>
      <c r="P168" s="24"/>
      <c r="Q168" s="24"/>
      <c r="R168" s="24"/>
      <c r="S168" s="24"/>
      <c r="T168" s="24"/>
      <c r="U168" s="24"/>
      <c r="V168" s="53"/>
      <c r="W168" s="24"/>
      <c r="X168" s="24"/>
      <c r="Y168" s="24"/>
      <c r="Z168" s="24"/>
      <c r="AA168" s="24"/>
    </row>
    <row r="169" spans="1:2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24"/>
      <c r="N169" s="24"/>
      <c r="O169" s="24"/>
      <c r="P169" s="24"/>
      <c r="Q169" s="24"/>
      <c r="R169" s="24"/>
      <c r="S169" s="24"/>
      <c r="T169" s="24"/>
      <c r="U169" s="24"/>
      <c r="V169" s="53"/>
      <c r="W169" s="24"/>
      <c r="X169" s="24"/>
      <c r="Y169" s="24"/>
      <c r="Z169" s="24"/>
      <c r="AA169" s="24"/>
    </row>
    <row r="170" spans="1:2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24"/>
      <c r="N170" s="24"/>
      <c r="O170" s="24"/>
      <c r="P170" s="24"/>
      <c r="Q170" s="24"/>
      <c r="R170" s="24"/>
      <c r="S170" s="24"/>
      <c r="T170" s="24"/>
      <c r="U170" s="24"/>
      <c r="V170" s="53"/>
      <c r="W170" s="24"/>
      <c r="X170" s="24"/>
      <c r="Y170" s="24"/>
      <c r="Z170" s="24"/>
      <c r="AA170" s="24"/>
    </row>
    <row r="171" spans="1:2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24"/>
      <c r="N171" s="24"/>
      <c r="O171" s="24"/>
      <c r="P171" s="24"/>
      <c r="Q171" s="24"/>
      <c r="R171" s="24"/>
      <c r="S171" s="24"/>
      <c r="T171" s="24"/>
      <c r="U171" s="24"/>
      <c r="V171" s="53"/>
      <c r="W171" s="24"/>
      <c r="X171" s="24"/>
      <c r="Y171" s="24"/>
      <c r="Z171" s="24"/>
      <c r="AA171" s="24"/>
    </row>
    <row r="172" spans="1:2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24"/>
      <c r="N172" s="24"/>
      <c r="O172" s="24"/>
      <c r="P172" s="24"/>
      <c r="Q172" s="24"/>
      <c r="R172" s="24"/>
      <c r="S172" s="24"/>
      <c r="T172" s="24"/>
      <c r="U172" s="24"/>
      <c r="V172" s="53"/>
      <c r="W172" s="24"/>
      <c r="X172" s="24"/>
      <c r="Y172" s="24"/>
      <c r="Z172" s="24"/>
      <c r="AA172" s="24"/>
    </row>
    <row r="173" spans="1:2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24"/>
      <c r="N173" s="24"/>
      <c r="O173" s="24"/>
      <c r="P173" s="24"/>
      <c r="Q173" s="24"/>
      <c r="R173" s="24"/>
      <c r="S173" s="24"/>
      <c r="T173" s="24"/>
      <c r="U173" s="24"/>
      <c r="V173" s="53"/>
      <c r="W173" s="24"/>
      <c r="X173" s="24"/>
      <c r="Y173" s="24"/>
      <c r="Z173" s="24"/>
      <c r="AA173" s="24"/>
    </row>
    <row r="174" spans="1:2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24"/>
      <c r="N174" s="24"/>
      <c r="O174" s="24"/>
      <c r="P174" s="24"/>
      <c r="Q174" s="24"/>
      <c r="R174" s="24"/>
      <c r="S174" s="24"/>
      <c r="T174" s="24"/>
      <c r="U174" s="24"/>
      <c r="V174" s="53"/>
      <c r="W174" s="24"/>
      <c r="X174" s="24"/>
      <c r="Y174" s="24"/>
      <c r="Z174" s="24"/>
      <c r="AA174" s="24"/>
    </row>
    <row r="175" spans="1:2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24"/>
      <c r="N175" s="24"/>
      <c r="O175" s="24"/>
      <c r="P175" s="24"/>
      <c r="Q175" s="24"/>
      <c r="R175" s="24"/>
      <c r="S175" s="24"/>
      <c r="T175" s="24"/>
      <c r="U175" s="24"/>
      <c r="V175" s="53"/>
      <c r="W175" s="24"/>
      <c r="X175" s="24"/>
      <c r="Y175" s="24"/>
      <c r="Z175" s="24"/>
      <c r="AA175" s="24"/>
    </row>
    <row r="176" spans="1:2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24"/>
      <c r="N176" s="24"/>
      <c r="O176" s="24"/>
      <c r="P176" s="24"/>
      <c r="Q176" s="24"/>
      <c r="R176" s="24"/>
      <c r="S176" s="24"/>
      <c r="T176" s="24"/>
      <c r="U176" s="24"/>
      <c r="V176" s="53"/>
      <c r="W176" s="24"/>
      <c r="X176" s="24"/>
      <c r="Y176" s="24"/>
      <c r="Z176" s="24"/>
      <c r="AA176" s="24"/>
    </row>
    <row r="177" spans="1:2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24"/>
      <c r="N177" s="24"/>
      <c r="O177" s="24"/>
      <c r="P177" s="24"/>
      <c r="Q177" s="24"/>
      <c r="R177" s="24"/>
      <c r="S177" s="24"/>
      <c r="T177" s="24"/>
      <c r="U177" s="24"/>
      <c r="V177" s="53"/>
      <c r="W177" s="24"/>
      <c r="X177" s="24"/>
      <c r="Y177" s="24"/>
      <c r="Z177" s="24"/>
      <c r="AA177" s="24"/>
    </row>
    <row r="178" spans="1:2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24"/>
      <c r="N178" s="24"/>
      <c r="O178" s="24"/>
      <c r="P178" s="24"/>
      <c r="Q178" s="24"/>
      <c r="R178" s="24"/>
      <c r="S178" s="24"/>
      <c r="T178" s="24"/>
      <c r="U178" s="24"/>
      <c r="V178" s="53"/>
      <c r="W178" s="24"/>
      <c r="X178" s="24"/>
      <c r="Y178" s="24"/>
      <c r="Z178" s="24"/>
      <c r="AA178" s="24"/>
    </row>
    <row r="179" spans="1:2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24"/>
      <c r="N179" s="24"/>
      <c r="O179" s="24"/>
      <c r="P179" s="24"/>
      <c r="Q179" s="24"/>
      <c r="R179" s="24"/>
      <c r="S179" s="24"/>
      <c r="T179" s="24"/>
      <c r="U179" s="24"/>
      <c r="V179" s="53"/>
      <c r="W179" s="24"/>
      <c r="X179" s="24"/>
      <c r="Y179" s="24"/>
      <c r="Z179" s="24"/>
      <c r="AA179" s="24"/>
    </row>
    <row r="180" spans="1:2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24"/>
      <c r="N180" s="24"/>
      <c r="O180" s="24"/>
      <c r="P180" s="24"/>
      <c r="Q180" s="24"/>
      <c r="R180" s="24"/>
      <c r="S180" s="24"/>
      <c r="T180" s="24"/>
      <c r="U180" s="24"/>
      <c r="V180" s="53"/>
      <c r="W180" s="24"/>
      <c r="X180" s="24"/>
      <c r="Y180" s="24"/>
      <c r="Z180" s="24"/>
      <c r="AA180" s="24"/>
    </row>
    <row r="181" spans="1:2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24"/>
      <c r="N181" s="24"/>
      <c r="O181" s="24"/>
      <c r="P181" s="24"/>
      <c r="Q181" s="24"/>
      <c r="R181" s="24"/>
      <c r="S181" s="24"/>
      <c r="T181" s="24"/>
      <c r="U181" s="24"/>
      <c r="V181" s="53"/>
      <c r="W181" s="24"/>
      <c r="X181" s="24"/>
      <c r="Y181" s="24"/>
      <c r="Z181" s="24"/>
      <c r="AA181" s="24"/>
    </row>
    <row r="182" spans="1:2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24"/>
      <c r="N182" s="24"/>
      <c r="O182" s="24"/>
      <c r="P182" s="24"/>
      <c r="Q182" s="24"/>
      <c r="R182" s="24"/>
      <c r="S182" s="24"/>
      <c r="T182" s="24"/>
      <c r="U182" s="24"/>
      <c r="V182" s="53"/>
      <c r="W182" s="24"/>
      <c r="X182" s="24"/>
      <c r="Y182" s="24"/>
      <c r="Z182" s="24"/>
      <c r="AA182" s="24"/>
    </row>
    <row r="183" spans="1:2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24"/>
      <c r="N183" s="24"/>
      <c r="O183" s="24"/>
      <c r="P183" s="24"/>
      <c r="Q183" s="24"/>
      <c r="R183" s="24"/>
      <c r="S183" s="24"/>
      <c r="T183" s="24"/>
      <c r="U183" s="24"/>
      <c r="V183" s="53"/>
      <c r="W183" s="24"/>
      <c r="X183" s="24"/>
      <c r="Y183" s="24"/>
      <c r="Z183" s="24"/>
      <c r="AA183" s="24"/>
    </row>
    <row r="184" spans="1:2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24"/>
      <c r="N184" s="24"/>
      <c r="O184" s="24"/>
      <c r="P184" s="24"/>
      <c r="Q184" s="24"/>
      <c r="R184" s="24"/>
      <c r="S184" s="24"/>
      <c r="T184" s="24"/>
      <c r="U184" s="24"/>
      <c r="V184" s="53"/>
      <c r="W184" s="24"/>
      <c r="X184" s="24"/>
      <c r="Y184" s="24"/>
      <c r="Z184" s="24"/>
      <c r="AA184" s="24"/>
    </row>
    <row r="185" spans="1:2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24"/>
      <c r="N185" s="24"/>
      <c r="O185" s="24"/>
      <c r="P185" s="24"/>
      <c r="Q185" s="24"/>
      <c r="R185" s="24"/>
      <c r="S185" s="24"/>
      <c r="T185" s="24"/>
      <c r="U185" s="24"/>
      <c r="V185" s="53"/>
      <c r="W185" s="24"/>
      <c r="X185" s="24"/>
      <c r="Y185" s="24"/>
      <c r="Z185" s="24"/>
      <c r="AA185" s="24"/>
    </row>
    <row r="186" spans="1:2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24"/>
      <c r="N186" s="24"/>
      <c r="O186" s="24"/>
      <c r="P186" s="24"/>
      <c r="Q186" s="24"/>
      <c r="R186" s="24"/>
      <c r="S186" s="24"/>
      <c r="T186" s="24"/>
      <c r="U186" s="24"/>
      <c r="V186" s="53"/>
      <c r="W186" s="24"/>
      <c r="X186" s="24"/>
      <c r="Y186" s="24"/>
      <c r="Z186" s="24"/>
      <c r="AA186" s="24"/>
    </row>
    <row r="187" spans="1:2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24"/>
      <c r="N187" s="24"/>
      <c r="O187" s="24"/>
      <c r="P187" s="24"/>
      <c r="Q187" s="24"/>
      <c r="R187" s="24"/>
      <c r="S187" s="24"/>
      <c r="T187" s="24"/>
      <c r="U187" s="24"/>
      <c r="V187" s="53"/>
      <c r="W187" s="24"/>
      <c r="X187" s="24"/>
      <c r="Y187" s="24"/>
      <c r="Z187" s="24"/>
      <c r="AA187" s="24"/>
    </row>
    <row r="188" spans="1:2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24"/>
      <c r="N188" s="24"/>
      <c r="O188" s="24"/>
      <c r="P188" s="24"/>
      <c r="Q188" s="24"/>
      <c r="R188" s="24"/>
      <c r="S188" s="24"/>
      <c r="T188" s="24"/>
      <c r="U188" s="24"/>
      <c r="V188" s="53"/>
      <c r="W188" s="24"/>
      <c r="X188" s="24"/>
      <c r="Y188" s="24"/>
      <c r="Z188" s="24"/>
      <c r="AA188" s="24"/>
    </row>
    <row r="189" spans="1:2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24"/>
      <c r="N189" s="24"/>
      <c r="O189" s="24"/>
      <c r="P189" s="24"/>
      <c r="Q189" s="24"/>
      <c r="R189" s="24"/>
      <c r="S189" s="24"/>
      <c r="T189" s="24"/>
      <c r="U189" s="24"/>
      <c r="V189" s="53"/>
      <c r="W189" s="24"/>
      <c r="X189" s="24"/>
      <c r="Y189" s="24"/>
      <c r="Z189" s="24"/>
      <c r="AA189" s="24"/>
    </row>
    <row r="190" spans="1:2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24"/>
      <c r="N190" s="24"/>
      <c r="O190" s="24"/>
      <c r="P190" s="24"/>
      <c r="Q190" s="24"/>
      <c r="R190" s="24"/>
      <c r="S190" s="24"/>
      <c r="T190" s="24"/>
      <c r="U190" s="24"/>
      <c r="V190" s="53"/>
      <c r="W190" s="24"/>
      <c r="X190" s="24"/>
      <c r="Y190" s="24"/>
      <c r="Z190" s="24"/>
      <c r="AA190" s="24"/>
    </row>
    <row r="191" spans="1:2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24"/>
      <c r="N191" s="24"/>
      <c r="O191" s="24"/>
      <c r="P191" s="24"/>
      <c r="Q191" s="24"/>
      <c r="R191" s="24"/>
      <c r="S191" s="24"/>
      <c r="T191" s="24"/>
      <c r="U191" s="24"/>
      <c r="V191" s="53"/>
      <c r="W191" s="24"/>
      <c r="X191" s="24"/>
      <c r="Y191" s="24"/>
      <c r="Z191" s="24"/>
      <c r="AA191" s="24"/>
    </row>
    <row r="192" spans="1:2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24"/>
      <c r="N192" s="24"/>
      <c r="O192" s="24"/>
      <c r="P192" s="24"/>
      <c r="Q192" s="24"/>
      <c r="R192" s="24"/>
      <c r="S192" s="24"/>
      <c r="T192" s="24"/>
      <c r="U192" s="24"/>
      <c r="V192" s="53"/>
      <c r="W192" s="24"/>
      <c r="X192" s="24"/>
      <c r="Y192" s="24"/>
      <c r="Z192" s="24"/>
      <c r="AA192" s="24"/>
    </row>
    <row r="193" spans="1:2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24"/>
      <c r="N193" s="24"/>
      <c r="O193" s="24"/>
      <c r="P193" s="24"/>
      <c r="Q193" s="24"/>
      <c r="R193" s="24"/>
      <c r="S193" s="24"/>
      <c r="T193" s="24"/>
      <c r="U193" s="24"/>
      <c r="V193" s="53"/>
      <c r="W193" s="24"/>
      <c r="X193" s="24"/>
      <c r="Y193" s="24"/>
      <c r="Z193" s="24"/>
      <c r="AA193" s="24"/>
    </row>
    <row r="194" spans="1:2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24"/>
      <c r="N194" s="24"/>
      <c r="O194" s="24"/>
      <c r="P194" s="24"/>
      <c r="Q194" s="24"/>
      <c r="R194" s="24"/>
      <c r="S194" s="24"/>
      <c r="T194" s="24"/>
      <c r="U194" s="24"/>
      <c r="V194" s="53"/>
      <c r="W194" s="24"/>
      <c r="X194" s="24"/>
      <c r="Y194" s="24"/>
      <c r="Z194" s="24"/>
      <c r="AA194" s="24"/>
    </row>
    <row r="195" spans="1:2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24"/>
      <c r="N195" s="24"/>
      <c r="O195" s="24"/>
      <c r="P195" s="24"/>
      <c r="Q195" s="24"/>
      <c r="R195" s="24"/>
      <c r="S195" s="24"/>
      <c r="T195" s="24"/>
      <c r="U195" s="24"/>
      <c r="V195" s="53"/>
      <c r="W195" s="24"/>
      <c r="X195" s="24"/>
      <c r="Y195" s="24"/>
      <c r="Z195" s="24"/>
      <c r="AA195" s="24"/>
    </row>
    <row r="196" spans="1:2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24"/>
      <c r="N196" s="24"/>
      <c r="O196" s="24"/>
      <c r="P196" s="24"/>
      <c r="Q196" s="24"/>
      <c r="R196" s="24"/>
      <c r="S196" s="24"/>
      <c r="T196" s="24"/>
      <c r="U196" s="24"/>
      <c r="V196" s="53"/>
      <c r="W196" s="24"/>
      <c r="X196" s="24"/>
      <c r="Y196" s="24"/>
      <c r="Z196" s="24"/>
      <c r="AA196" s="24"/>
    </row>
    <row r="197" spans="1:2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24"/>
      <c r="N197" s="24"/>
      <c r="O197" s="24"/>
      <c r="P197" s="24"/>
      <c r="Q197" s="24"/>
      <c r="R197" s="24"/>
      <c r="S197" s="24"/>
      <c r="T197" s="24"/>
      <c r="U197" s="24"/>
      <c r="V197" s="53"/>
      <c r="W197" s="24"/>
      <c r="X197" s="24"/>
      <c r="Y197" s="24"/>
      <c r="Z197" s="24"/>
      <c r="AA197" s="24"/>
    </row>
    <row r="198" spans="1:2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24"/>
      <c r="N198" s="24"/>
      <c r="O198" s="24"/>
      <c r="P198" s="24"/>
      <c r="Q198" s="24"/>
      <c r="R198" s="24"/>
      <c r="S198" s="24"/>
      <c r="T198" s="24"/>
      <c r="U198" s="24"/>
      <c r="V198" s="53"/>
      <c r="W198" s="24"/>
      <c r="X198" s="24"/>
      <c r="Y198" s="24"/>
      <c r="Z198" s="24"/>
      <c r="AA198" s="24"/>
    </row>
    <row r="199" spans="1:2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24"/>
      <c r="N199" s="24"/>
      <c r="O199" s="24"/>
      <c r="P199" s="24"/>
      <c r="Q199" s="24"/>
      <c r="R199" s="24"/>
      <c r="S199" s="24"/>
      <c r="T199" s="24"/>
      <c r="U199" s="24"/>
      <c r="V199" s="53"/>
      <c r="W199" s="24"/>
      <c r="X199" s="24"/>
      <c r="Y199" s="24"/>
      <c r="Z199" s="24"/>
      <c r="AA199" s="24"/>
    </row>
    <row r="200" spans="1:2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24"/>
      <c r="N200" s="24"/>
      <c r="O200" s="24"/>
      <c r="P200" s="24"/>
      <c r="Q200" s="24"/>
      <c r="R200" s="24"/>
      <c r="S200" s="24"/>
      <c r="T200" s="24"/>
      <c r="U200" s="24"/>
      <c r="V200" s="53"/>
      <c r="W200" s="24"/>
      <c r="X200" s="24"/>
      <c r="Y200" s="24"/>
      <c r="Z200" s="24"/>
      <c r="AA200" s="24"/>
    </row>
    <row r="201" spans="1:2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24"/>
      <c r="N201" s="24"/>
      <c r="O201" s="24"/>
      <c r="P201" s="24"/>
      <c r="Q201" s="24"/>
      <c r="R201" s="24"/>
      <c r="S201" s="24"/>
      <c r="T201" s="24"/>
      <c r="U201" s="24"/>
      <c r="V201" s="53"/>
      <c r="W201" s="24"/>
      <c r="X201" s="24"/>
      <c r="Y201" s="24"/>
      <c r="Z201" s="24"/>
      <c r="AA201" s="24"/>
    </row>
    <row r="202" spans="1:2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24"/>
      <c r="N202" s="24"/>
      <c r="O202" s="24"/>
      <c r="P202" s="24"/>
      <c r="Q202" s="24"/>
      <c r="R202" s="24"/>
      <c r="S202" s="24"/>
      <c r="T202" s="24"/>
      <c r="U202" s="24"/>
      <c r="V202" s="53"/>
      <c r="W202" s="24"/>
      <c r="X202" s="24"/>
      <c r="Y202" s="24"/>
      <c r="Z202" s="24"/>
      <c r="AA202" s="24"/>
    </row>
    <row r="203" spans="1:2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24"/>
      <c r="N203" s="24"/>
      <c r="O203" s="24"/>
      <c r="P203" s="24"/>
      <c r="Q203" s="24"/>
      <c r="R203" s="24"/>
      <c r="S203" s="24"/>
      <c r="T203" s="24"/>
      <c r="U203" s="24"/>
      <c r="V203" s="53"/>
      <c r="W203" s="24"/>
      <c r="X203" s="24"/>
      <c r="Y203" s="24"/>
      <c r="Z203" s="24"/>
      <c r="AA203" s="24"/>
    </row>
    <row r="204" spans="1:2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24"/>
      <c r="N204" s="24"/>
      <c r="O204" s="24"/>
      <c r="P204" s="24"/>
      <c r="Q204" s="24"/>
      <c r="R204" s="24"/>
      <c r="S204" s="24"/>
      <c r="T204" s="24"/>
      <c r="U204" s="24"/>
      <c r="V204" s="53"/>
      <c r="W204" s="24"/>
      <c r="X204" s="24"/>
      <c r="Y204" s="24"/>
      <c r="Z204" s="24"/>
      <c r="AA204" s="24"/>
    </row>
    <row r="205" spans="1:2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24"/>
      <c r="N205" s="24"/>
      <c r="O205" s="24"/>
      <c r="P205" s="24"/>
      <c r="Q205" s="24"/>
      <c r="R205" s="24"/>
      <c r="S205" s="24"/>
      <c r="T205" s="24"/>
      <c r="U205" s="24"/>
      <c r="V205" s="53"/>
      <c r="W205" s="24"/>
      <c r="X205" s="24"/>
      <c r="Y205" s="24"/>
      <c r="Z205" s="24"/>
      <c r="AA205" s="24"/>
    </row>
    <row r="206" spans="1:2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24"/>
      <c r="N206" s="24"/>
      <c r="O206" s="24"/>
      <c r="P206" s="24"/>
      <c r="Q206" s="24"/>
      <c r="R206" s="24"/>
      <c r="S206" s="24"/>
      <c r="T206" s="24"/>
      <c r="U206" s="24"/>
      <c r="V206" s="53"/>
      <c r="W206" s="24"/>
      <c r="X206" s="24"/>
      <c r="Y206" s="24"/>
      <c r="Z206" s="24"/>
      <c r="AA206" s="24"/>
    </row>
    <row r="207" spans="1:2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24"/>
      <c r="N207" s="24"/>
      <c r="O207" s="24"/>
      <c r="P207" s="24"/>
      <c r="Q207" s="24"/>
      <c r="R207" s="24"/>
      <c r="S207" s="24"/>
      <c r="T207" s="24"/>
      <c r="U207" s="24"/>
      <c r="V207" s="53"/>
      <c r="W207" s="24"/>
      <c r="X207" s="24"/>
      <c r="Y207" s="24"/>
      <c r="Z207" s="24"/>
      <c r="AA207" s="24"/>
    </row>
    <row r="208" spans="1:2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24"/>
      <c r="N208" s="24"/>
      <c r="O208" s="24"/>
      <c r="P208" s="24"/>
      <c r="Q208" s="24"/>
      <c r="R208" s="24"/>
      <c r="S208" s="24"/>
      <c r="T208" s="24"/>
      <c r="U208" s="24"/>
      <c r="V208" s="53"/>
      <c r="W208" s="24"/>
      <c r="X208" s="24"/>
      <c r="Y208" s="24"/>
      <c r="Z208" s="24"/>
      <c r="AA208" s="24"/>
    </row>
    <row r="209" spans="1:2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24"/>
      <c r="N209" s="24"/>
      <c r="O209" s="24"/>
      <c r="P209" s="24"/>
      <c r="Q209" s="24"/>
      <c r="R209" s="24"/>
      <c r="S209" s="24"/>
      <c r="T209" s="24"/>
      <c r="U209" s="24"/>
      <c r="V209" s="53"/>
      <c r="W209" s="24"/>
      <c r="X209" s="24"/>
      <c r="Y209" s="24"/>
      <c r="Z209" s="24"/>
      <c r="AA209" s="24"/>
    </row>
    <row r="210" spans="1:2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24"/>
      <c r="N210" s="24"/>
      <c r="O210" s="24"/>
      <c r="P210" s="24"/>
      <c r="Q210" s="24"/>
      <c r="R210" s="24"/>
      <c r="S210" s="24"/>
      <c r="T210" s="24"/>
      <c r="U210" s="24"/>
      <c r="V210" s="53"/>
      <c r="W210" s="24"/>
      <c r="X210" s="24"/>
      <c r="Y210" s="24"/>
      <c r="Z210" s="24"/>
      <c r="AA210" s="24"/>
    </row>
    <row r="211" spans="1:2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24"/>
      <c r="N211" s="24"/>
      <c r="O211" s="24"/>
      <c r="P211" s="24"/>
      <c r="Q211" s="24"/>
      <c r="R211" s="24"/>
      <c r="S211" s="24"/>
      <c r="T211" s="24"/>
      <c r="U211" s="24"/>
      <c r="V211" s="53"/>
      <c r="W211" s="24"/>
      <c r="X211" s="24"/>
      <c r="Y211" s="24"/>
      <c r="Z211" s="24"/>
      <c r="AA211" s="24"/>
    </row>
    <row r="212" spans="1:2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24"/>
      <c r="N212" s="24"/>
      <c r="O212" s="24"/>
      <c r="P212" s="24"/>
      <c r="Q212" s="24"/>
      <c r="R212" s="24"/>
      <c r="S212" s="24"/>
      <c r="T212" s="24"/>
      <c r="U212" s="24"/>
      <c r="V212" s="53"/>
      <c r="W212" s="24"/>
      <c r="X212" s="24"/>
      <c r="Y212" s="24"/>
      <c r="Z212" s="24"/>
      <c r="AA212" s="24"/>
    </row>
    <row r="213" spans="1:2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24"/>
      <c r="N213" s="24"/>
      <c r="O213" s="24"/>
      <c r="P213" s="24"/>
      <c r="Q213" s="24"/>
      <c r="R213" s="24"/>
      <c r="S213" s="24"/>
      <c r="T213" s="24"/>
      <c r="U213" s="24"/>
      <c r="V213" s="53"/>
      <c r="W213" s="24"/>
      <c r="X213" s="24"/>
      <c r="Y213" s="24"/>
      <c r="Z213" s="24"/>
      <c r="AA213" s="24"/>
    </row>
    <row r="214" spans="1:2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24"/>
      <c r="N214" s="24"/>
      <c r="O214" s="24"/>
      <c r="P214" s="24"/>
      <c r="Q214" s="24"/>
      <c r="R214" s="24"/>
      <c r="S214" s="24"/>
      <c r="T214" s="24"/>
      <c r="U214" s="24"/>
      <c r="V214" s="53"/>
      <c r="W214" s="24"/>
      <c r="X214" s="24"/>
      <c r="Y214" s="24"/>
      <c r="Z214" s="24"/>
      <c r="AA214" s="24"/>
    </row>
    <row r="215" spans="1:2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24"/>
      <c r="N215" s="24"/>
      <c r="O215" s="24"/>
      <c r="P215" s="24"/>
      <c r="Q215" s="24"/>
      <c r="R215" s="24"/>
      <c r="S215" s="24"/>
      <c r="T215" s="24"/>
      <c r="U215" s="24"/>
      <c r="V215" s="53"/>
      <c r="W215" s="24"/>
      <c r="X215" s="24"/>
      <c r="Y215" s="24"/>
      <c r="Z215" s="24"/>
      <c r="AA215" s="24"/>
    </row>
    <row r="216" spans="1:2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24"/>
      <c r="N216" s="24"/>
      <c r="O216" s="24"/>
      <c r="P216" s="24"/>
      <c r="Q216" s="24"/>
      <c r="R216" s="24"/>
      <c r="S216" s="24"/>
      <c r="T216" s="24"/>
      <c r="U216" s="24"/>
      <c r="V216" s="53"/>
      <c r="W216" s="24"/>
      <c r="X216" s="24"/>
      <c r="Y216" s="24"/>
      <c r="Z216" s="24"/>
      <c r="AA216" s="24"/>
    </row>
    <row r="217" spans="1:2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24"/>
      <c r="N217" s="24"/>
      <c r="O217" s="24"/>
      <c r="P217" s="24"/>
      <c r="Q217" s="24"/>
      <c r="R217" s="24"/>
      <c r="S217" s="24"/>
      <c r="T217" s="24"/>
      <c r="U217" s="24"/>
      <c r="V217" s="53"/>
      <c r="W217" s="24"/>
      <c r="X217" s="24"/>
      <c r="Y217" s="24"/>
      <c r="Z217" s="24"/>
      <c r="AA217" s="24"/>
    </row>
    <row r="218" spans="1:2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24"/>
      <c r="N218" s="24"/>
      <c r="O218" s="24"/>
      <c r="P218" s="24"/>
      <c r="Q218" s="24"/>
      <c r="R218" s="24"/>
      <c r="S218" s="24"/>
      <c r="T218" s="24"/>
      <c r="U218" s="24"/>
      <c r="V218" s="53"/>
      <c r="W218" s="24"/>
      <c r="X218" s="24"/>
      <c r="Y218" s="24"/>
      <c r="Z218" s="24"/>
      <c r="AA218" s="24"/>
    </row>
    <row r="219" spans="1:2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24"/>
      <c r="N219" s="24"/>
      <c r="O219" s="24"/>
      <c r="P219" s="24"/>
      <c r="Q219" s="24"/>
      <c r="R219" s="24"/>
      <c r="S219" s="24"/>
      <c r="T219" s="24"/>
      <c r="U219" s="24"/>
      <c r="V219" s="53"/>
      <c r="W219" s="24"/>
      <c r="X219" s="24"/>
      <c r="Y219" s="24"/>
      <c r="Z219" s="24"/>
      <c r="AA219" s="24"/>
    </row>
    <row r="220" spans="1:2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24"/>
      <c r="N220" s="24"/>
      <c r="O220" s="24"/>
      <c r="P220" s="24"/>
      <c r="Q220" s="24"/>
      <c r="R220" s="24"/>
      <c r="S220" s="24"/>
      <c r="T220" s="24"/>
      <c r="U220" s="24"/>
      <c r="V220" s="53"/>
      <c r="W220" s="24"/>
      <c r="X220" s="24"/>
      <c r="Y220" s="24"/>
      <c r="Z220" s="24"/>
      <c r="AA220" s="24"/>
    </row>
    <row r="221" spans="1:2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24"/>
      <c r="N221" s="24"/>
      <c r="O221" s="24"/>
      <c r="P221" s="24"/>
      <c r="Q221" s="24"/>
      <c r="R221" s="24"/>
      <c r="S221" s="24"/>
      <c r="T221" s="24"/>
      <c r="U221" s="24"/>
      <c r="V221" s="53"/>
      <c r="W221" s="24"/>
      <c r="X221" s="24"/>
      <c r="Y221" s="24"/>
      <c r="Z221" s="24"/>
      <c r="AA221" s="24"/>
    </row>
    <row r="222" spans="1:2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24"/>
      <c r="N222" s="24"/>
      <c r="O222" s="24"/>
      <c r="P222" s="24"/>
      <c r="Q222" s="24"/>
      <c r="R222" s="24"/>
      <c r="S222" s="24"/>
      <c r="T222" s="24"/>
      <c r="U222" s="24"/>
      <c r="V222" s="53"/>
      <c r="W222" s="24"/>
      <c r="X222" s="24"/>
      <c r="Y222" s="24"/>
      <c r="Z222" s="24"/>
      <c r="AA222" s="24"/>
    </row>
    <row r="223" spans="1:2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24"/>
      <c r="N223" s="24"/>
      <c r="O223" s="24"/>
      <c r="P223" s="24"/>
      <c r="Q223" s="24"/>
      <c r="R223" s="24"/>
      <c r="S223" s="24"/>
      <c r="T223" s="24"/>
      <c r="U223" s="24"/>
      <c r="V223" s="53"/>
      <c r="W223" s="24"/>
      <c r="X223" s="24"/>
      <c r="Y223" s="24"/>
      <c r="Z223" s="24"/>
      <c r="AA223" s="24"/>
    </row>
    <row r="224" spans="1:2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24"/>
      <c r="N224" s="24"/>
      <c r="O224" s="24"/>
      <c r="P224" s="24"/>
      <c r="Q224" s="24"/>
      <c r="R224" s="24"/>
      <c r="S224" s="24"/>
      <c r="T224" s="24"/>
      <c r="U224" s="24"/>
      <c r="V224" s="53"/>
      <c r="W224" s="24"/>
      <c r="X224" s="24"/>
      <c r="Y224" s="24"/>
      <c r="Z224" s="24"/>
      <c r="AA224" s="24"/>
    </row>
    <row r="225" spans="1:2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24"/>
      <c r="N225" s="24"/>
      <c r="O225" s="24"/>
      <c r="P225" s="24"/>
      <c r="Q225" s="24"/>
      <c r="R225" s="24"/>
      <c r="S225" s="24"/>
      <c r="T225" s="24"/>
      <c r="U225" s="24"/>
      <c r="V225" s="53"/>
      <c r="W225" s="24"/>
      <c r="X225" s="24"/>
      <c r="Y225" s="24"/>
      <c r="Z225" s="24"/>
      <c r="AA225" s="24"/>
    </row>
    <row r="226" spans="1:2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24"/>
      <c r="N226" s="24"/>
      <c r="O226" s="24"/>
      <c r="P226" s="24"/>
      <c r="Q226" s="24"/>
      <c r="R226" s="24"/>
      <c r="S226" s="24"/>
      <c r="T226" s="24"/>
      <c r="U226" s="24"/>
      <c r="V226" s="53"/>
      <c r="W226" s="24"/>
      <c r="X226" s="24"/>
      <c r="Y226" s="24"/>
      <c r="Z226" s="24"/>
      <c r="AA226" s="24"/>
    </row>
    <row r="227" spans="1:2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24"/>
      <c r="N227" s="24"/>
      <c r="O227" s="24"/>
      <c r="P227" s="24"/>
      <c r="Q227" s="24"/>
      <c r="R227" s="24"/>
      <c r="S227" s="24"/>
      <c r="T227" s="24"/>
      <c r="U227" s="24"/>
      <c r="V227" s="53"/>
      <c r="W227" s="24"/>
      <c r="X227" s="24"/>
      <c r="Y227" s="24"/>
      <c r="Z227" s="24"/>
      <c r="AA227" s="24"/>
    </row>
    <row r="228" spans="1:2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24"/>
      <c r="N228" s="24"/>
      <c r="O228" s="24"/>
      <c r="P228" s="24"/>
      <c r="Q228" s="24"/>
      <c r="R228" s="24"/>
      <c r="S228" s="24"/>
      <c r="T228" s="24"/>
      <c r="U228" s="24"/>
      <c r="V228" s="53"/>
      <c r="W228" s="24"/>
      <c r="X228" s="24"/>
      <c r="Y228" s="24"/>
      <c r="Z228" s="24"/>
      <c r="AA228" s="24"/>
    </row>
    <row r="229" spans="1:2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24"/>
      <c r="N229" s="24"/>
      <c r="O229" s="24"/>
      <c r="P229" s="24"/>
      <c r="Q229" s="24"/>
      <c r="R229" s="24"/>
      <c r="S229" s="24"/>
      <c r="T229" s="24"/>
      <c r="U229" s="24"/>
      <c r="V229" s="53"/>
      <c r="W229" s="24"/>
      <c r="X229" s="24"/>
      <c r="Y229" s="24"/>
      <c r="Z229" s="24"/>
      <c r="AA229" s="24"/>
    </row>
    <row r="230" spans="1:2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24"/>
      <c r="N230" s="24"/>
      <c r="O230" s="24"/>
      <c r="P230" s="24"/>
      <c r="Q230" s="24"/>
      <c r="R230" s="24"/>
      <c r="S230" s="24"/>
      <c r="T230" s="24"/>
      <c r="U230" s="24"/>
      <c r="V230" s="53"/>
      <c r="W230" s="24"/>
      <c r="X230" s="24"/>
      <c r="Y230" s="24"/>
      <c r="Z230" s="24"/>
      <c r="AA230" s="24"/>
    </row>
    <row r="231" spans="1:2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24"/>
      <c r="N231" s="24"/>
      <c r="O231" s="24"/>
      <c r="P231" s="24"/>
      <c r="Q231" s="24"/>
      <c r="R231" s="24"/>
      <c r="S231" s="24"/>
      <c r="T231" s="24"/>
      <c r="U231" s="24"/>
      <c r="V231" s="53"/>
      <c r="W231" s="24"/>
      <c r="X231" s="24"/>
      <c r="Y231" s="24"/>
      <c r="Z231" s="24"/>
      <c r="AA231" s="24"/>
    </row>
    <row r="232" spans="1:2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24"/>
      <c r="N232" s="24"/>
      <c r="O232" s="24"/>
      <c r="P232" s="24"/>
      <c r="Q232" s="24"/>
      <c r="R232" s="24"/>
      <c r="S232" s="24"/>
      <c r="T232" s="24"/>
      <c r="U232" s="24"/>
      <c r="V232" s="53"/>
      <c r="W232" s="24"/>
      <c r="X232" s="24"/>
      <c r="Y232" s="24"/>
      <c r="Z232" s="24"/>
      <c r="AA232" s="24"/>
    </row>
    <row r="233" spans="1:2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24"/>
      <c r="N233" s="24"/>
      <c r="O233" s="24"/>
      <c r="P233" s="24"/>
      <c r="Q233" s="24"/>
      <c r="R233" s="24"/>
      <c r="S233" s="24"/>
      <c r="T233" s="24"/>
      <c r="U233" s="24"/>
      <c r="V233" s="53"/>
      <c r="W233" s="24"/>
      <c r="X233" s="24"/>
      <c r="Y233" s="24"/>
      <c r="Z233" s="24"/>
      <c r="AA233" s="24"/>
    </row>
    <row r="234" spans="1:2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24"/>
      <c r="N234" s="24"/>
      <c r="O234" s="24"/>
      <c r="P234" s="24"/>
      <c r="Q234" s="24"/>
      <c r="R234" s="24"/>
      <c r="S234" s="24"/>
      <c r="T234" s="24"/>
      <c r="U234" s="24"/>
      <c r="V234" s="53"/>
      <c r="W234" s="24"/>
      <c r="X234" s="24"/>
      <c r="Y234" s="24"/>
      <c r="Z234" s="24"/>
      <c r="AA234" s="24"/>
    </row>
    <row r="235" spans="1:2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24"/>
      <c r="N235" s="24"/>
      <c r="O235" s="24"/>
      <c r="P235" s="24"/>
      <c r="Q235" s="24"/>
      <c r="R235" s="24"/>
      <c r="S235" s="24"/>
      <c r="T235" s="24"/>
      <c r="U235" s="24"/>
      <c r="V235" s="53"/>
      <c r="W235" s="24"/>
      <c r="X235" s="24"/>
      <c r="Y235" s="24"/>
      <c r="Z235" s="24"/>
      <c r="AA235" s="24"/>
    </row>
    <row r="236" spans="1:2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24"/>
      <c r="N236" s="24"/>
      <c r="O236" s="24"/>
      <c r="P236" s="24"/>
      <c r="Q236" s="24"/>
      <c r="R236" s="24"/>
      <c r="S236" s="24"/>
      <c r="T236" s="24"/>
      <c r="U236" s="24"/>
      <c r="V236" s="53"/>
      <c r="W236" s="24"/>
      <c r="X236" s="24"/>
      <c r="Y236" s="24"/>
      <c r="Z236" s="24"/>
      <c r="AA236" s="24"/>
    </row>
    <row r="237" spans="1:2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24"/>
      <c r="N237" s="24"/>
      <c r="O237" s="24"/>
      <c r="P237" s="24"/>
      <c r="Q237" s="24"/>
      <c r="R237" s="24"/>
      <c r="S237" s="24"/>
      <c r="T237" s="24"/>
      <c r="U237" s="24"/>
      <c r="V237" s="53"/>
      <c r="W237" s="24"/>
      <c r="X237" s="24"/>
      <c r="Y237" s="24"/>
      <c r="Z237" s="24"/>
      <c r="AA237" s="24"/>
    </row>
    <row r="238" spans="1:2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24"/>
      <c r="N238" s="24"/>
      <c r="O238" s="24"/>
      <c r="P238" s="24"/>
      <c r="Q238" s="24"/>
      <c r="R238" s="24"/>
      <c r="S238" s="24"/>
      <c r="T238" s="24"/>
      <c r="U238" s="24"/>
      <c r="V238" s="53"/>
      <c r="W238" s="24"/>
      <c r="X238" s="24"/>
      <c r="Y238" s="24"/>
      <c r="Z238" s="24"/>
      <c r="AA238" s="24"/>
    </row>
    <row r="239" spans="1:2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24"/>
      <c r="N239" s="24"/>
      <c r="O239" s="24"/>
      <c r="P239" s="24"/>
      <c r="Q239" s="24"/>
      <c r="R239" s="24"/>
      <c r="S239" s="24"/>
      <c r="T239" s="24"/>
      <c r="U239" s="24"/>
      <c r="V239" s="53"/>
      <c r="W239" s="24"/>
      <c r="X239" s="24"/>
      <c r="Y239" s="24"/>
      <c r="Z239" s="24"/>
      <c r="AA239" s="24"/>
    </row>
    <row r="240" spans="1:2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24"/>
      <c r="N240" s="24"/>
      <c r="O240" s="24"/>
      <c r="P240" s="24"/>
      <c r="Q240" s="24"/>
      <c r="R240" s="24"/>
      <c r="S240" s="24"/>
      <c r="T240" s="24"/>
      <c r="U240" s="24"/>
      <c r="V240" s="53"/>
      <c r="W240" s="24"/>
      <c r="X240" s="24"/>
      <c r="Y240" s="24"/>
      <c r="Z240" s="24"/>
      <c r="AA240" s="24"/>
    </row>
    <row r="241" spans="1:2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24"/>
      <c r="N241" s="24"/>
      <c r="O241" s="24"/>
      <c r="P241" s="24"/>
      <c r="Q241" s="24"/>
      <c r="R241" s="24"/>
      <c r="S241" s="24"/>
      <c r="T241" s="24"/>
      <c r="U241" s="24"/>
      <c r="V241" s="53"/>
      <c r="W241" s="24"/>
      <c r="X241" s="24"/>
      <c r="Y241" s="24"/>
      <c r="Z241" s="24"/>
      <c r="AA241" s="24"/>
    </row>
    <row r="242" spans="1:27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24"/>
      <c r="N242" s="24"/>
      <c r="O242" s="24"/>
      <c r="P242" s="24"/>
      <c r="Q242" s="24"/>
      <c r="R242" s="24"/>
      <c r="S242" s="24"/>
      <c r="T242" s="24"/>
      <c r="U242" s="24"/>
      <c r="V242" s="53"/>
      <c r="W242" s="24"/>
      <c r="X242" s="24"/>
      <c r="Y242" s="24"/>
      <c r="Z242" s="24"/>
      <c r="AA242" s="24"/>
    </row>
    <row r="243" spans="1:27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24"/>
      <c r="N243" s="24"/>
      <c r="O243" s="24"/>
      <c r="P243" s="24"/>
      <c r="Q243" s="24"/>
      <c r="R243" s="24"/>
      <c r="S243" s="24"/>
      <c r="T243" s="24"/>
      <c r="U243" s="24"/>
      <c r="V243" s="53"/>
      <c r="W243" s="24"/>
      <c r="X243" s="24"/>
      <c r="Y243" s="24"/>
      <c r="Z243" s="24"/>
      <c r="AA243" s="24"/>
    </row>
    <row r="244" spans="1:27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24"/>
      <c r="N244" s="24"/>
      <c r="O244" s="24"/>
      <c r="P244" s="24"/>
      <c r="Q244" s="24"/>
      <c r="R244" s="24"/>
      <c r="S244" s="24"/>
      <c r="T244" s="24"/>
      <c r="U244" s="24"/>
      <c r="V244" s="53"/>
      <c r="W244" s="24"/>
      <c r="X244" s="24"/>
      <c r="Y244" s="24"/>
      <c r="Z244" s="24"/>
      <c r="AA244" s="24"/>
    </row>
    <row r="245" spans="1:27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24"/>
      <c r="N245" s="24"/>
      <c r="O245" s="24"/>
      <c r="P245" s="24"/>
      <c r="Q245" s="24"/>
      <c r="R245" s="24"/>
      <c r="S245" s="24"/>
      <c r="T245" s="24"/>
      <c r="U245" s="24"/>
      <c r="V245" s="53"/>
      <c r="W245" s="24"/>
      <c r="X245" s="24"/>
      <c r="Y245" s="24"/>
      <c r="Z245" s="24"/>
      <c r="AA245" s="24"/>
    </row>
    <row r="246" spans="1:27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24"/>
      <c r="N246" s="24"/>
      <c r="O246" s="24"/>
      <c r="P246" s="24"/>
      <c r="Q246" s="24"/>
      <c r="R246" s="24"/>
      <c r="S246" s="24"/>
      <c r="T246" s="24"/>
      <c r="U246" s="24"/>
      <c r="V246" s="53"/>
      <c r="W246" s="24"/>
      <c r="X246" s="24"/>
      <c r="Y246" s="24"/>
      <c r="Z246" s="24"/>
      <c r="AA246" s="24"/>
    </row>
    <row r="247" spans="1:27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24"/>
      <c r="N247" s="24"/>
      <c r="O247" s="24"/>
      <c r="P247" s="24"/>
      <c r="Q247" s="24"/>
      <c r="R247" s="24"/>
      <c r="S247" s="24"/>
      <c r="T247" s="24"/>
      <c r="U247" s="24"/>
      <c r="V247" s="53"/>
      <c r="W247" s="24"/>
      <c r="X247" s="24"/>
      <c r="Y247" s="24"/>
      <c r="Z247" s="24"/>
      <c r="AA247" s="24"/>
    </row>
    <row r="248" spans="1:27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24"/>
      <c r="N248" s="24"/>
      <c r="O248" s="24"/>
      <c r="P248" s="24"/>
      <c r="Q248" s="24"/>
      <c r="R248" s="24"/>
      <c r="S248" s="24"/>
      <c r="T248" s="24"/>
      <c r="U248" s="24"/>
      <c r="V248" s="53"/>
      <c r="W248" s="24"/>
      <c r="X248" s="24"/>
      <c r="Y248" s="24"/>
      <c r="Z248" s="24"/>
      <c r="AA248" s="24"/>
    </row>
    <row r="249" spans="1:27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24"/>
      <c r="N249" s="24"/>
      <c r="O249" s="24"/>
      <c r="P249" s="24"/>
      <c r="Q249" s="24"/>
      <c r="R249" s="24"/>
      <c r="S249" s="24"/>
      <c r="T249" s="24"/>
      <c r="U249" s="24"/>
      <c r="V249" s="53"/>
      <c r="W249" s="24"/>
      <c r="X249" s="24"/>
      <c r="Y249" s="24"/>
      <c r="Z249" s="24"/>
      <c r="AA249" s="24"/>
    </row>
    <row r="250" spans="1:27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24"/>
      <c r="N250" s="24"/>
      <c r="O250" s="24"/>
      <c r="P250" s="24"/>
      <c r="Q250" s="24"/>
      <c r="R250" s="24"/>
      <c r="S250" s="24"/>
      <c r="T250" s="24"/>
      <c r="U250" s="24"/>
      <c r="V250" s="53"/>
      <c r="W250" s="24"/>
      <c r="X250" s="24"/>
      <c r="Y250" s="24"/>
      <c r="Z250" s="24"/>
      <c r="AA250" s="24"/>
    </row>
    <row r="251" spans="1:27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24"/>
      <c r="N251" s="24"/>
      <c r="O251" s="24"/>
      <c r="P251" s="24"/>
      <c r="Q251" s="24"/>
      <c r="R251" s="24"/>
      <c r="S251" s="24"/>
      <c r="T251" s="24"/>
      <c r="U251" s="24"/>
      <c r="V251" s="53"/>
      <c r="W251" s="24"/>
      <c r="X251" s="24"/>
      <c r="Y251" s="24"/>
      <c r="Z251" s="24"/>
      <c r="AA251" s="24"/>
    </row>
    <row r="252" spans="1:27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24"/>
      <c r="N252" s="24"/>
      <c r="O252" s="24"/>
      <c r="P252" s="24"/>
      <c r="Q252" s="24"/>
      <c r="R252" s="24"/>
      <c r="S252" s="24"/>
      <c r="T252" s="24"/>
      <c r="U252" s="24"/>
      <c r="V252" s="53"/>
      <c r="W252" s="24"/>
      <c r="X252" s="24"/>
      <c r="Y252" s="24"/>
      <c r="Z252" s="24"/>
      <c r="AA252" s="24"/>
    </row>
    <row r="253" spans="1:27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24"/>
      <c r="N253" s="24"/>
      <c r="O253" s="24"/>
      <c r="P253" s="24"/>
      <c r="Q253" s="24"/>
      <c r="R253" s="24"/>
      <c r="S253" s="24"/>
      <c r="T253" s="24"/>
      <c r="U253" s="24"/>
      <c r="V253" s="53"/>
      <c r="W253" s="24"/>
      <c r="X253" s="24"/>
      <c r="Y253" s="24"/>
      <c r="Z253" s="24"/>
      <c r="AA253" s="24"/>
    </row>
    <row r="254" spans="1:27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24"/>
      <c r="N254" s="24"/>
      <c r="O254" s="24"/>
      <c r="P254" s="24"/>
      <c r="Q254" s="24"/>
      <c r="R254" s="24"/>
      <c r="S254" s="24"/>
      <c r="T254" s="24"/>
      <c r="U254" s="24"/>
      <c r="V254" s="53"/>
      <c r="W254" s="24"/>
      <c r="X254" s="24"/>
      <c r="Y254" s="24"/>
      <c r="Z254" s="24"/>
      <c r="AA254" s="24"/>
    </row>
    <row r="255" spans="1:27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24"/>
      <c r="N255" s="24"/>
      <c r="O255" s="24"/>
      <c r="P255" s="24"/>
      <c r="Q255" s="24"/>
      <c r="R255" s="24"/>
      <c r="S255" s="24"/>
      <c r="T255" s="24"/>
      <c r="U255" s="24"/>
      <c r="V255" s="53"/>
      <c r="W255" s="24"/>
      <c r="X255" s="24"/>
      <c r="Y255" s="24"/>
      <c r="Z255" s="24"/>
      <c r="AA255" s="24"/>
    </row>
    <row r="256" spans="1:27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24"/>
      <c r="N256" s="24"/>
      <c r="O256" s="24"/>
      <c r="P256" s="24"/>
      <c r="Q256" s="24"/>
      <c r="R256" s="24"/>
      <c r="S256" s="24"/>
      <c r="T256" s="24"/>
      <c r="U256" s="24"/>
      <c r="V256" s="53"/>
      <c r="W256" s="24"/>
      <c r="X256" s="24"/>
      <c r="Y256" s="24"/>
      <c r="Z256" s="24"/>
      <c r="AA256" s="24"/>
    </row>
    <row r="257" spans="1:27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24"/>
      <c r="N257" s="24"/>
      <c r="O257" s="24"/>
      <c r="P257" s="24"/>
      <c r="Q257" s="24"/>
      <c r="R257" s="24"/>
      <c r="S257" s="24"/>
      <c r="T257" s="24"/>
      <c r="U257" s="24"/>
      <c r="V257" s="53"/>
      <c r="W257" s="24"/>
      <c r="X257" s="24"/>
      <c r="Y257" s="24"/>
      <c r="Z257" s="24"/>
      <c r="AA257" s="24"/>
    </row>
    <row r="258" spans="1:27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24"/>
      <c r="N258" s="24"/>
      <c r="O258" s="24"/>
      <c r="P258" s="24"/>
      <c r="Q258" s="24"/>
      <c r="R258" s="24"/>
      <c r="S258" s="24"/>
      <c r="T258" s="24"/>
      <c r="U258" s="24"/>
      <c r="V258" s="53"/>
      <c r="W258" s="24"/>
      <c r="X258" s="24"/>
      <c r="Y258" s="24"/>
      <c r="Z258" s="24"/>
      <c r="AA258" s="24"/>
    </row>
    <row r="259" spans="1:27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24"/>
      <c r="N259" s="24"/>
      <c r="O259" s="24"/>
      <c r="P259" s="24"/>
      <c r="Q259" s="24"/>
      <c r="R259" s="24"/>
      <c r="S259" s="24"/>
      <c r="T259" s="24"/>
      <c r="U259" s="24"/>
      <c r="V259" s="53"/>
      <c r="W259" s="24"/>
      <c r="X259" s="24"/>
      <c r="Y259" s="24"/>
      <c r="Z259" s="24"/>
      <c r="AA259" s="24"/>
    </row>
    <row r="260" spans="1:27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24"/>
      <c r="N260" s="24"/>
      <c r="O260" s="24"/>
      <c r="P260" s="24"/>
      <c r="Q260" s="24"/>
      <c r="R260" s="24"/>
      <c r="S260" s="24"/>
      <c r="T260" s="24"/>
      <c r="U260" s="24"/>
      <c r="V260" s="53"/>
      <c r="W260" s="24"/>
      <c r="X260" s="24"/>
      <c r="Y260" s="24"/>
      <c r="Z260" s="24"/>
      <c r="AA260" s="24"/>
    </row>
    <row r="261" spans="1:27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24"/>
      <c r="N261" s="24"/>
      <c r="O261" s="24"/>
      <c r="P261" s="24"/>
      <c r="Q261" s="24"/>
      <c r="R261" s="24"/>
      <c r="S261" s="24"/>
      <c r="T261" s="24"/>
      <c r="U261" s="24"/>
      <c r="V261" s="53"/>
      <c r="W261" s="24"/>
      <c r="X261" s="24"/>
      <c r="Y261" s="24"/>
      <c r="Z261" s="24"/>
      <c r="AA261" s="24"/>
    </row>
    <row r="262" spans="1:27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24"/>
      <c r="N262" s="24"/>
      <c r="O262" s="24"/>
      <c r="P262" s="24"/>
      <c r="Q262" s="24"/>
      <c r="R262" s="24"/>
      <c r="S262" s="24"/>
      <c r="T262" s="24"/>
      <c r="U262" s="24"/>
      <c r="V262" s="53"/>
      <c r="W262" s="24"/>
      <c r="X262" s="24"/>
      <c r="Y262" s="24"/>
      <c r="Z262" s="24"/>
      <c r="AA262" s="24"/>
    </row>
    <row r="263" spans="1:27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24"/>
      <c r="N263" s="24"/>
      <c r="O263" s="24"/>
      <c r="P263" s="24"/>
      <c r="Q263" s="24"/>
      <c r="R263" s="24"/>
      <c r="S263" s="24"/>
      <c r="T263" s="24"/>
      <c r="U263" s="24"/>
      <c r="V263" s="53"/>
      <c r="W263" s="24"/>
      <c r="X263" s="24"/>
      <c r="Y263" s="24"/>
      <c r="Z263" s="24"/>
      <c r="AA263" s="24"/>
    </row>
    <row r="264" spans="1:27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24"/>
      <c r="N264" s="24"/>
      <c r="O264" s="24"/>
      <c r="P264" s="24"/>
      <c r="Q264" s="24"/>
      <c r="R264" s="24"/>
      <c r="S264" s="24"/>
      <c r="T264" s="24"/>
      <c r="U264" s="24"/>
      <c r="V264" s="53"/>
      <c r="W264" s="24"/>
      <c r="X264" s="24"/>
      <c r="Y264" s="24"/>
      <c r="Z264" s="24"/>
      <c r="AA264" s="24"/>
    </row>
    <row r="265" spans="1:27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24"/>
      <c r="N265" s="24"/>
      <c r="O265" s="24"/>
      <c r="P265" s="24"/>
      <c r="Q265" s="24"/>
      <c r="R265" s="24"/>
      <c r="S265" s="24"/>
      <c r="T265" s="24"/>
      <c r="U265" s="24"/>
      <c r="V265" s="53"/>
      <c r="W265" s="24"/>
      <c r="X265" s="24"/>
      <c r="Y265" s="24"/>
      <c r="Z265" s="24"/>
      <c r="AA265" s="24"/>
    </row>
    <row r="266" spans="1:27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24"/>
      <c r="N266" s="24"/>
      <c r="O266" s="24"/>
      <c r="P266" s="24"/>
      <c r="Q266" s="24"/>
      <c r="R266" s="24"/>
      <c r="S266" s="24"/>
      <c r="T266" s="24"/>
      <c r="U266" s="24"/>
      <c r="V266" s="53"/>
      <c r="W266" s="24"/>
      <c r="X266" s="24"/>
      <c r="Y266" s="24"/>
      <c r="Z266" s="24"/>
      <c r="AA266" s="24"/>
    </row>
    <row r="267" spans="1:27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24"/>
      <c r="N267" s="24"/>
      <c r="O267" s="24"/>
      <c r="P267" s="24"/>
      <c r="Q267" s="24"/>
      <c r="R267" s="24"/>
      <c r="S267" s="24"/>
      <c r="T267" s="24"/>
      <c r="U267" s="24"/>
      <c r="V267" s="53"/>
      <c r="W267" s="24"/>
      <c r="X267" s="24"/>
      <c r="Y267" s="24"/>
      <c r="Z267" s="24"/>
      <c r="AA267" s="24"/>
    </row>
    <row r="268" spans="1:27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24"/>
      <c r="N268" s="24"/>
      <c r="O268" s="24"/>
      <c r="P268" s="24"/>
      <c r="Q268" s="24"/>
      <c r="R268" s="24"/>
      <c r="S268" s="24"/>
      <c r="T268" s="24"/>
      <c r="U268" s="24"/>
      <c r="V268" s="53"/>
      <c r="W268" s="24"/>
      <c r="X268" s="24"/>
      <c r="Y268" s="24"/>
      <c r="Z268" s="24"/>
      <c r="AA268" s="24"/>
    </row>
    <row r="269" spans="1:27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24"/>
      <c r="N269" s="24"/>
      <c r="O269" s="24"/>
      <c r="P269" s="24"/>
      <c r="Q269" s="24"/>
      <c r="R269" s="24"/>
      <c r="S269" s="24"/>
      <c r="T269" s="24"/>
      <c r="U269" s="24"/>
      <c r="V269" s="53"/>
      <c r="W269" s="24"/>
      <c r="X269" s="24"/>
      <c r="Y269" s="24"/>
      <c r="Z269" s="24"/>
      <c r="AA269" s="24"/>
    </row>
    <row r="270" spans="1:27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24"/>
      <c r="N270" s="24"/>
      <c r="O270" s="24"/>
      <c r="P270" s="24"/>
      <c r="Q270" s="24"/>
      <c r="R270" s="24"/>
      <c r="S270" s="24"/>
      <c r="T270" s="24"/>
      <c r="U270" s="24"/>
      <c r="V270" s="53"/>
      <c r="W270" s="24"/>
      <c r="X270" s="24"/>
      <c r="Y270" s="24"/>
      <c r="Z270" s="24"/>
      <c r="AA270" s="24"/>
    </row>
    <row r="271" spans="1:27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24"/>
      <c r="N271" s="24"/>
      <c r="O271" s="24"/>
      <c r="P271" s="24"/>
      <c r="Q271" s="24"/>
      <c r="R271" s="24"/>
      <c r="S271" s="24"/>
      <c r="T271" s="24"/>
      <c r="U271" s="24"/>
      <c r="V271" s="53"/>
      <c r="W271" s="24"/>
      <c r="X271" s="24"/>
      <c r="Y271" s="24"/>
      <c r="Z271" s="24"/>
      <c r="AA271" s="24"/>
    </row>
    <row r="272" spans="1:27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24"/>
      <c r="N272" s="24"/>
      <c r="O272" s="24"/>
      <c r="P272" s="24"/>
      <c r="Q272" s="24"/>
      <c r="R272" s="24"/>
      <c r="S272" s="24"/>
      <c r="T272" s="24"/>
      <c r="U272" s="24"/>
      <c r="V272" s="53"/>
      <c r="W272" s="24"/>
      <c r="X272" s="24"/>
      <c r="Y272" s="24"/>
      <c r="Z272" s="24"/>
      <c r="AA272" s="24"/>
    </row>
    <row r="273" spans="1:27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53"/>
      <c r="W273" s="24"/>
      <c r="X273" s="24"/>
      <c r="Y273" s="24"/>
      <c r="Z273" s="24"/>
      <c r="AA273" s="24"/>
    </row>
    <row r="274" spans="1:27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53"/>
      <c r="W274" s="24"/>
      <c r="X274" s="24"/>
      <c r="Y274" s="24"/>
      <c r="Z274" s="24"/>
      <c r="AA274" s="24"/>
    </row>
  </sheetData>
  <sheetProtection/>
  <mergeCells count="33">
    <mergeCell ref="V27:V28"/>
    <mergeCell ref="A60:U60"/>
    <mergeCell ref="V61:V62"/>
    <mergeCell ref="V29:V30"/>
    <mergeCell ref="A33:U33"/>
    <mergeCell ref="A39:U39"/>
    <mergeCell ref="A41:U41"/>
    <mergeCell ref="A11:A13"/>
    <mergeCell ref="B11:R11"/>
    <mergeCell ref="S11:U13"/>
    <mergeCell ref="A21:U21"/>
    <mergeCell ref="V22:V23"/>
    <mergeCell ref="V25:V26"/>
    <mergeCell ref="W11:W13"/>
    <mergeCell ref="V11:V13"/>
    <mergeCell ref="P12:R13"/>
    <mergeCell ref="I13:J13"/>
    <mergeCell ref="L13:O13"/>
    <mergeCell ref="A15:U15"/>
    <mergeCell ref="B12:D13"/>
    <mergeCell ref="E12:F13"/>
    <mergeCell ref="G12:H13"/>
    <mergeCell ref="I12:O12"/>
    <mergeCell ref="AL11:AL13"/>
    <mergeCell ref="V16:V18"/>
    <mergeCell ref="X11:AK12"/>
    <mergeCell ref="D2:Z2"/>
    <mergeCell ref="D3:Z3"/>
    <mergeCell ref="D4:Z4"/>
    <mergeCell ref="D5:Z5"/>
    <mergeCell ref="D6:Z6"/>
    <mergeCell ref="J8:Z8"/>
    <mergeCell ref="J9:Z9"/>
  </mergeCells>
  <printOptions/>
  <pageMargins left="0.51" right="0.34" top="0.38" bottom="0.42" header="0.5" footer="0.5"/>
  <pageSetup fitToHeight="2" fitToWidth="1" horizontalDpi="600" verticalDpi="600" orientation="landscape" paperSize="9" scale="40" r:id="rId1"/>
  <rowBreaks count="1" manualBreakCount="1">
    <brk id="32" max="37" man="1"/>
  </rowBreaks>
  <colBreaks count="1" manualBreakCount="1">
    <brk id="37" min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44"/>
  <sheetViews>
    <sheetView tabSelected="1" view="pageBreakPreview" zoomScale="60" zoomScalePageLayoutView="0" workbookViewId="0" topLeftCell="A1">
      <selection activeCell="G94" sqref="G94"/>
    </sheetView>
  </sheetViews>
  <sheetFormatPr defaultColWidth="9.00390625" defaultRowHeight="12.75"/>
  <cols>
    <col min="1" max="1" width="28.125" style="117" customWidth="1"/>
    <col min="2" max="2" width="102.375" style="109" customWidth="1"/>
    <col min="3" max="3" width="24.25390625" style="119" customWidth="1"/>
    <col min="4" max="16384" width="9.125" style="106" customWidth="1"/>
  </cols>
  <sheetData>
    <row r="1" ht="15.75">
      <c r="C1" s="119" t="s">
        <v>38</v>
      </c>
    </row>
    <row r="2" spans="1:23" ht="18.75">
      <c r="A2" s="128" t="s">
        <v>137</v>
      </c>
      <c r="B2" s="128"/>
      <c r="C2" s="12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.75">
      <c r="A3" s="129" t="s">
        <v>63</v>
      </c>
      <c r="B3" s="129"/>
      <c r="C3" s="129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ht="15.75">
      <c r="A4" s="118"/>
      <c r="B4" s="113"/>
      <c r="C4" s="11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5.5" customHeight="1">
      <c r="A5" s="159" t="s">
        <v>37</v>
      </c>
      <c r="B5" s="159"/>
      <c r="C5" s="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7" spans="1:3" ht="130.5" customHeight="1">
      <c r="A7" s="115" t="s">
        <v>31</v>
      </c>
      <c r="B7" s="115" t="s">
        <v>18</v>
      </c>
      <c r="C7" s="115" t="s">
        <v>32</v>
      </c>
    </row>
    <row r="8" spans="1:3" ht="22.5" customHeight="1">
      <c r="A8" s="115" t="s">
        <v>33</v>
      </c>
      <c r="B8" s="100" t="s">
        <v>140</v>
      </c>
      <c r="C8" s="116"/>
    </row>
    <row r="9" spans="1:3" ht="22.5" customHeight="1">
      <c r="A9" s="156" t="s">
        <v>1</v>
      </c>
      <c r="B9" s="101" t="s">
        <v>92</v>
      </c>
      <c r="C9" s="116"/>
    </row>
    <row r="10" spans="1:3" ht="54" customHeight="1">
      <c r="A10" s="157"/>
      <c r="B10" s="100" t="s">
        <v>2</v>
      </c>
      <c r="C10" s="116">
        <v>250</v>
      </c>
    </row>
    <row r="11" spans="1:3" ht="18.75" customHeight="1">
      <c r="A11" s="157"/>
      <c r="B11" s="101" t="s">
        <v>97</v>
      </c>
      <c r="C11" s="116"/>
    </row>
    <row r="12" spans="1:3" ht="32.25" customHeight="1">
      <c r="A12" s="158"/>
      <c r="B12" s="100" t="s">
        <v>3</v>
      </c>
      <c r="C12" s="116">
        <v>-250</v>
      </c>
    </row>
    <row r="13" spans="1:3" ht="15" customHeight="1">
      <c r="A13" s="156" t="s">
        <v>111</v>
      </c>
      <c r="B13" s="101" t="s">
        <v>97</v>
      </c>
      <c r="C13" s="116"/>
    </row>
    <row r="14" spans="1:3" ht="69.75" customHeight="1">
      <c r="A14" s="157"/>
      <c r="B14" s="107" t="s">
        <v>144</v>
      </c>
      <c r="C14" s="116">
        <v>1628.989</v>
      </c>
    </row>
    <row r="15" spans="1:3" ht="54.75" customHeight="1">
      <c r="A15" s="157"/>
      <c r="B15" s="107" t="s">
        <v>145</v>
      </c>
      <c r="C15" s="116">
        <v>-2389.29374</v>
      </c>
    </row>
    <row r="16" spans="1:3" ht="67.5" customHeight="1">
      <c r="A16" s="157"/>
      <c r="B16" s="107" t="s">
        <v>146</v>
      </c>
      <c r="C16" s="116">
        <v>-834.824</v>
      </c>
    </row>
    <row r="17" spans="1:3" ht="57" customHeight="1">
      <c r="A17" s="157"/>
      <c r="B17" s="107" t="s">
        <v>147</v>
      </c>
      <c r="C17" s="116">
        <v>1913.05574</v>
      </c>
    </row>
    <row r="18" spans="1:3" ht="63.75" customHeight="1">
      <c r="A18" s="157"/>
      <c r="B18" s="107" t="s">
        <v>148</v>
      </c>
      <c r="C18" s="116">
        <v>1311.062</v>
      </c>
    </row>
    <row r="19" spans="1:3" ht="36.75" customHeight="1">
      <c r="A19" s="158"/>
      <c r="B19" s="107" t="s">
        <v>0</v>
      </c>
      <c r="C19" s="116">
        <v>-1628.989</v>
      </c>
    </row>
    <row r="20" spans="1:3" ht="18" customHeight="1">
      <c r="A20" s="156" t="s">
        <v>142</v>
      </c>
      <c r="B20" s="101" t="s">
        <v>87</v>
      </c>
      <c r="C20" s="116"/>
    </row>
    <row r="21" spans="1:3" ht="31.5">
      <c r="A21" s="157"/>
      <c r="B21" s="100" t="s">
        <v>143</v>
      </c>
      <c r="C21" s="116">
        <v>1909.7</v>
      </c>
    </row>
    <row r="22" spans="1:3" ht="19.5" customHeight="1">
      <c r="A22" s="157"/>
      <c r="B22" s="101" t="s">
        <v>97</v>
      </c>
      <c r="C22" s="116"/>
    </row>
    <row r="23" spans="1:3" ht="31.5">
      <c r="A23" s="157"/>
      <c r="B23" s="102" t="s">
        <v>138</v>
      </c>
      <c r="C23" s="116">
        <v>3800</v>
      </c>
    </row>
    <row r="24" spans="1:3" ht="31.5">
      <c r="A24" s="158"/>
      <c r="B24" s="102" t="s">
        <v>139</v>
      </c>
      <c r="C24" s="116">
        <v>400</v>
      </c>
    </row>
    <row r="25" spans="1:3" ht="15.75">
      <c r="A25" s="156" t="s">
        <v>119</v>
      </c>
      <c r="B25" s="101" t="s">
        <v>97</v>
      </c>
      <c r="C25" s="116"/>
    </row>
    <row r="26" spans="1:3" ht="31.5">
      <c r="A26" s="157"/>
      <c r="B26" s="100" t="s">
        <v>5</v>
      </c>
      <c r="C26" s="116">
        <v>81.427</v>
      </c>
    </row>
    <row r="27" spans="1:3" ht="31.5">
      <c r="A27" s="158"/>
      <c r="B27" s="100" t="s">
        <v>4</v>
      </c>
      <c r="C27" s="116">
        <v>-81.427</v>
      </c>
    </row>
    <row r="28" spans="1:3" ht="15.75">
      <c r="A28" s="156" t="s">
        <v>120</v>
      </c>
      <c r="B28" s="101" t="s">
        <v>97</v>
      </c>
      <c r="C28" s="116"/>
    </row>
    <row r="29" spans="1:3" ht="31.5">
      <c r="A29" s="157"/>
      <c r="B29" s="100" t="s">
        <v>6</v>
      </c>
      <c r="C29" s="116">
        <v>6000</v>
      </c>
    </row>
    <row r="30" spans="1:3" ht="52.5" customHeight="1">
      <c r="A30" s="157"/>
      <c r="B30" s="100" t="s">
        <v>7</v>
      </c>
      <c r="C30" s="116">
        <v>253.102</v>
      </c>
    </row>
    <row r="31" spans="1:3" ht="52.5" customHeight="1">
      <c r="A31" s="157"/>
      <c r="B31" s="99" t="s">
        <v>8</v>
      </c>
      <c r="C31" s="116">
        <v>-100</v>
      </c>
    </row>
    <row r="32" spans="1:3" ht="47.25">
      <c r="A32" s="157"/>
      <c r="B32" s="99" t="s">
        <v>9</v>
      </c>
      <c r="C32" s="116">
        <v>-138.482</v>
      </c>
    </row>
    <row r="33" spans="1:3" ht="47.25">
      <c r="A33" s="158"/>
      <c r="B33" s="99" t="s">
        <v>10</v>
      </c>
      <c r="C33" s="116">
        <v>-14.62</v>
      </c>
    </row>
    <row r="34" spans="1:3" ht="138.75" customHeight="1">
      <c r="A34" s="115" t="s">
        <v>31</v>
      </c>
      <c r="B34" s="115" t="s">
        <v>141</v>
      </c>
      <c r="C34" s="115" t="s">
        <v>32</v>
      </c>
    </row>
    <row r="35" spans="1:3" ht="15.75">
      <c r="A35" s="156" t="s">
        <v>122</v>
      </c>
      <c r="B35" s="101" t="s">
        <v>97</v>
      </c>
      <c r="C35" s="116"/>
    </row>
    <row r="36" spans="1:3" ht="95.25" customHeight="1">
      <c r="A36" s="157"/>
      <c r="B36" s="100" t="s">
        <v>34</v>
      </c>
      <c r="C36" s="116">
        <v>-1628.989</v>
      </c>
    </row>
    <row r="37" spans="1:3" ht="34.5" customHeight="1">
      <c r="A37" s="157"/>
      <c r="B37" s="99" t="s">
        <v>11</v>
      </c>
      <c r="C37" s="116">
        <v>24.002</v>
      </c>
    </row>
    <row r="38" spans="1:3" ht="53.25" customHeight="1">
      <c r="A38" s="157"/>
      <c r="B38" s="100" t="s">
        <v>40</v>
      </c>
      <c r="C38" s="116">
        <v>-84.3982</v>
      </c>
    </row>
    <row r="39" spans="1:3" ht="94.5">
      <c r="A39" s="158"/>
      <c r="B39" s="100" t="s">
        <v>13</v>
      </c>
      <c r="C39" s="116">
        <v>3303.121</v>
      </c>
    </row>
    <row r="40" spans="1:3" ht="15.75">
      <c r="A40" s="156" t="s">
        <v>124</v>
      </c>
      <c r="B40" s="101" t="s">
        <v>97</v>
      </c>
      <c r="C40" s="116"/>
    </row>
    <row r="41" spans="1:3" ht="135.75" customHeight="1">
      <c r="A41" s="157"/>
      <c r="B41" s="100" t="s">
        <v>43</v>
      </c>
      <c r="C41" s="116">
        <v>1600</v>
      </c>
    </row>
    <row r="42" spans="1:3" ht="69" customHeight="1">
      <c r="A42" s="157"/>
      <c r="B42" s="100" t="s">
        <v>41</v>
      </c>
      <c r="C42" s="116">
        <v>96.578</v>
      </c>
    </row>
    <row r="43" spans="1:3" ht="69" customHeight="1">
      <c r="A43" s="157"/>
      <c r="B43" s="100" t="s">
        <v>42</v>
      </c>
      <c r="C43" s="116">
        <v>308.781</v>
      </c>
    </row>
    <row r="44" spans="1:3" ht="66" customHeight="1">
      <c r="A44" s="157"/>
      <c r="B44" s="100" t="s">
        <v>44</v>
      </c>
      <c r="C44" s="116">
        <v>-1311.062</v>
      </c>
    </row>
    <row r="45" spans="1:3" ht="58.5" customHeight="1">
      <c r="A45" s="158"/>
      <c r="B45" s="100" t="s">
        <v>45</v>
      </c>
      <c r="C45" s="116">
        <v>-694.297</v>
      </c>
    </row>
    <row r="46" spans="1:3" ht="21" customHeight="1">
      <c r="A46" s="156" t="s">
        <v>127</v>
      </c>
      <c r="B46" s="111" t="s">
        <v>95</v>
      </c>
      <c r="C46" s="116"/>
    </row>
    <row r="47" spans="1:3" ht="52.5" customHeight="1">
      <c r="A47" s="157"/>
      <c r="B47" s="100" t="s">
        <v>46</v>
      </c>
      <c r="C47" s="116">
        <v>-20.035</v>
      </c>
    </row>
    <row r="48" spans="1:3" ht="15.75">
      <c r="A48" s="157"/>
      <c r="B48" s="101" t="s">
        <v>97</v>
      </c>
      <c r="C48" s="116"/>
    </row>
    <row r="49" spans="1:3" ht="84.75" customHeight="1">
      <c r="A49" s="157"/>
      <c r="B49" s="107" t="s">
        <v>47</v>
      </c>
      <c r="C49" s="116">
        <v>-193.681</v>
      </c>
    </row>
    <row r="50" spans="1:3" ht="54.75" customHeight="1">
      <c r="A50" s="157"/>
      <c r="B50" s="100" t="s">
        <v>48</v>
      </c>
      <c r="C50" s="116">
        <v>85</v>
      </c>
    </row>
    <row r="51" spans="1:3" ht="63.75" customHeight="1">
      <c r="A51" s="157"/>
      <c r="B51" s="100" t="s">
        <v>49</v>
      </c>
      <c r="C51" s="116">
        <v>108.681</v>
      </c>
    </row>
    <row r="52" spans="1:3" ht="44.25" customHeight="1">
      <c r="A52" s="157"/>
      <c r="B52" s="101" t="s">
        <v>104</v>
      </c>
      <c r="C52" s="116"/>
    </row>
    <row r="53" spans="1:3" ht="72.75" customHeight="1">
      <c r="A53" s="158"/>
      <c r="B53" s="100" t="s">
        <v>50</v>
      </c>
      <c r="C53" s="116">
        <v>20.035</v>
      </c>
    </row>
    <row r="54" spans="1:3" ht="143.25" customHeight="1">
      <c r="A54" s="115" t="s">
        <v>31</v>
      </c>
      <c r="B54" s="115" t="s">
        <v>141</v>
      </c>
      <c r="C54" s="115" t="s">
        <v>32</v>
      </c>
    </row>
    <row r="55" spans="1:3" ht="15.75">
      <c r="A55" s="156" t="s">
        <v>128</v>
      </c>
      <c r="B55" s="101" t="s">
        <v>97</v>
      </c>
      <c r="C55" s="116"/>
    </row>
    <row r="56" spans="1:3" ht="159" customHeight="1">
      <c r="A56" s="157"/>
      <c r="B56" s="108" t="s">
        <v>51</v>
      </c>
      <c r="C56" s="116">
        <v>-156.6</v>
      </c>
    </row>
    <row r="57" spans="1:3" ht="71.25" customHeight="1">
      <c r="A57" s="157"/>
      <c r="B57" s="100" t="s">
        <v>52</v>
      </c>
      <c r="C57" s="116">
        <v>-26.939</v>
      </c>
    </row>
    <row r="58" spans="1:3" ht="43.5" customHeight="1">
      <c r="A58" s="157"/>
      <c r="B58" s="100" t="s">
        <v>53</v>
      </c>
      <c r="C58" s="116">
        <v>25</v>
      </c>
    </row>
    <row r="59" spans="1:3" ht="45.75" customHeight="1">
      <c r="A59" s="157"/>
      <c r="B59" s="100" t="s">
        <v>54</v>
      </c>
      <c r="C59" s="116">
        <v>-52</v>
      </c>
    </row>
    <row r="60" spans="1:3" ht="47.25">
      <c r="A60" s="157"/>
      <c r="B60" s="100" t="s">
        <v>55</v>
      </c>
      <c r="C60" s="116">
        <v>230.574</v>
      </c>
    </row>
    <row r="61" spans="1:3" ht="31.5">
      <c r="A61" s="157"/>
      <c r="B61" s="101" t="s">
        <v>104</v>
      </c>
      <c r="C61" s="116"/>
    </row>
    <row r="62" spans="1:6" ht="56.25" customHeight="1">
      <c r="A62" s="158"/>
      <c r="B62" s="100" t="s">
        <v>56</v>
      </c>
      <c r="C62" s="116">
        <v>-20.035</v>
      </c>
      <c r="D62" s="103"/>
      <c r="E62" s="103"/>
      <c r="F62" s="103"/>
    </row>
    <row r="63" spans="1:3" ht="15.75">
      <c r="A63" s="156" t="s">
        <v>129</v>
      </c>
      <c r="B63" s="101" t="s">
        <v>97</v>
      </c>
      <c r="C63" s="116"/>
    </row>
    <row r="64" spans="1:3" ht="47.25">
      <c r="A64" s="157"/>
      <c r="B64" s="102" t="s">
        <v>57</v>
      </c>
      <c r="C64" s="116">
        <v>-220.858</v>
      </c>
    </row>
    <row r="65" spans="1:3" ht="31.5">
      <c r="A65" s="157"/>
      <c r="B65" s="102" t="s">
        <v>58</v>
      </c>
      <c r="C65" s="116">
        <v>183.065</v>
      </c>
    </row>
    <row r="66" spans="1:3" ht="31.5">
      <c r="A66" s="157"/>
      <c r="B66" s="102" t="s">
        <v>59</v>
      </c>
      <c r="C66" s="116">
        <v>37.793</v>
      </c>
    </row>
    <row r="67" spans="1:3" ht="36" customHeight="1">
      <c r="A67" s="157"/>
      <c r="B67" s="100" t="s">
        <v>60</v>
      </c>
      <c r="C67" s="116">
        <v>-6000</v>
      </c>
    </row>
    <row r="68" spans="1:3" ht="31.5">
      <c r="A68" s="158"/>
      <c r="B68" s="100" t="s">
        <v>61</v>
      </c>
      <c r="C68" s="116">
        <v>6000</v>
      </c>
    </row>
    <row r="69" spans="1:3" ht="15.75">
      <c r="A69" s="156" t="s">
        <v>133</v>
      </c>
      <c r="B69" s="101" t="s">
        <v>82</v>
      </c>
      <c r="C69" s="116"/>
    </row>
    <row r="70" spans="1:3" ht="84.75" customHeight="1">
      <c r="A70" s="157"/>
      <c r="B70" s="100" t="s">
        <v>14</v>
      </c>
      <c r="C70" s="116">
        <v>29.112</v>
      </c>
    </row>
    <row r="71" spans="1:3" ht="40.5" customHeight="1">
      <c r="A71" s="157"/>
      <c r="B71" s="100" t="s">
        <v>62</v>
      </c>
      <c r="C71" s="116">
        <v>25.608</v>
      </c>
    </row>
    <row r="72" spans="1:3" ht="15.75">
      <c r="A72" s="157"/>
      <c r="B72" s="101" t="s">
        <v>87</v>
      </c>
      <c r="C72" s="116"/>
    </row>
    <row r="73" spans="1:3" ht="57" customHeight="1">
      <c r="A73" s="157"/>
      <c r="B73" s="100" t="s">
        <v>15</v>
      </c>
      <c r="C73" s="116">
        <v>-399.66</v>
      </c>
    </row>
    <row r="74" spans="1:3" ht="42.75" customHeight="1">
      <c r="A74" s="157"/>
      <c r="B74" s="100" t="s">
        <v>16</v>
      </c>
      <c r="C74" s="116">
        <v>171.68</v>
      </c>
    </row>
    <row r="75" spans="1:3" ht="33" customHeight="1">
      <c r="A75" s="157"/>
      <c r="B75" s="100" t="s">
        <v>16</v>
      </c>
      <c r="C75" s="116">
        <v>133.26</v>
      </c>
    </row>
    <row r="76" spans="1:3" ht="111.75" customHeight="1">
      <c r="A76" s="158"/>
      <c r="B76" s="100" t="s">
        <v>17</v>
      </c>
      <c r="C76" s="116">
        <v>40</v>
      </c>
    </row>
    <row r="77" spans="1:3" ht="140.25" customHeight="1">
      <c r="A77" s="115" t="s">
        <v>31</v>
      </c>
      <c r="B77" s="115" t="s">
        <v>141</v>
      </c>
      <c r="C77" s="115" t="s">
        <v>32</v>
      </c>
    </row>
    <row r="78" spans="1:3" ht="15.75">
      <c r="A78" s="156" t="s">
        <v>134</v>
      </c>
      <c r="B78" s="101" t="s">
        <v>82</v>
      </c>
      <c r="C78" s="116"/>
    </row>
    <row r="79" spans="1:3" ht="24" customHeight="1">
      <c r="A79" s="157"/>
      <c r="B79" s="104" t="s">
        <v>19</v>
      </c>
      <c r="C79" s="116"/>
    </row>
    <row r="80" spans="1:3" ht="81.75" customHeight="1">
      <c r="A80" s="157"/>
      <c r="B80" s="99" t="s">
        <v>36</v>
      </c>
      <c r="C80" s="116">
        <v>93.516</v>
      </c>
    </row>
    <row r="81" spans="1:3" ht="33.75" customHeight="1">
      <c r="A81" s="157"/>
      <c r="B81" s="99" t="s">
        <v>35</v>
      </c>
      <c r="C81" s="116">
        <v>-110.015</v>
      </c>
    </row>
    <row r="82" spans="1:3" ht="15.75">
      <c r="A82" s="157"/>
      <c r="B82" s="101" t="s">
        <v>87</v>
      </c>
      <c r="C82" s="116"/>
    </row>
    <row r="83" spans="1:3" ht="78.75">
      <c r="A83" s="157"/>
      <c r="B83" s="99" t="s">
        <v>20</v>
      </c>
      <c r="C83" s="116">
        <v>-65.89</v>
      </c>
    </row>
    <row r="84" spans="1:3" ht="31.5">
      <c r="A84" s="157"/>
      <c r="B84" s="99" t="s">
        <v>21</v>
      </c>
      <c r="C84" s="116">
        <v>-75.189</v>
      </c>
    </row>
    <row r="85" spans="1:3" ht="15.75">
      <c r="A85" s="157"/>
      <c r="B85" s="101" t="s">
        <v>92</v>
      </c>
      <c r="C85" s="116"/>
    </row>
    <row r="86" spans="1:3" ht="47.25">
      <c r="A86" s="157"/>
      <c r="B86" s="100" t="s">
        <v>22</v>
      </c>
      <c r="C86" s="116">
        <v>8.12</v>
      </c>
    </row>
    <row r="87" spans="1:3" ht="15.75">
      <c r="A87" s="157"/>
      <c r="B87" s="101" t="s">
        <v>97</v>
      </c>
      <c r="C87" s="116"/>
    </row>
    <row r="88" spans="1:3" ht="47.25">
      <c r="A88" s="157"/>
      <c r="B88" s="105" t="s">
        <v>23</v>
      </c>
      <c r="C88" s="116">
        <v>-13066.9388</v>
      </c>
    </row>
    <row r="89" spans="1:3" ht="47.25">
      <c r="A89" s="157"/>
      <c r="B89" s="105" t="s">
        <v>24</v>
      </c>
      <c r="C89" s="116">
        <v>-2505.3574</v>
      </c>
    </row>
    <row r="90" spans="1:3" ht="55.5" customHeight="1">
      <c r="A90" s="157"/>
      <c r="B90" s="105" t="s">
        <v>25</v>
      </c>
      <c r="C90" s="116">
        <v>-100</v>
      </c>
    </row>
    <row r="91" spans="1:3" ht="53.25" customHeight="1">
      <c r="A91" s="157"/>
      <c r="B91" s="105" t="s">
        <v>26</v>
      </c>
      <c r="C91" s="116">
        <v>-100</v>
      </c>
    </row>
    <row r="92" spans="1:3" ht="46.5" customHeight="1">
      <c r="A92" s="157"/>
      <c r="B92" s="100" t="s">
        <v>27</v>
      </c>
      <c r="C92" s="116">
        <v>74.264</v>
      </c>
    </row>
    <row r="93" spans="1:3" ht="46.5" customHeight="1">
      <c r="A93" s="157"/>
      <c r="B93" s="100" t="s">
        <v>28</v>
      </c>
      <c r="C93" s="116">
        <v>75.189</v>
      </c>
    </row>
    <row r="94" spans="1:3" ht="31.5">
      <c r="A94" s="157"/>
      <c r="B94" s="101" t="s">
        <v>104</v>
      </c>
      <c r="C94" s="116"/>
    </row>
    <row r="95" spans="1:3" ht="26.25" customHeight="1">
      <c r="A95" s="158"/>
      <c r="B95" s="104" t="s">
        <v>19</v>
      </c>
      <c r="C95" s="116"/>
    </row>
    <row r="96" spans="1:3" ht="15.75">
      <c r="A96" s="156" t="s">
        <v>135</v>
      </c>
      <c r="B96" s="101" t="s">
        <v>87</v>
      </c>
      <c r="C96" s="116"/>
    </row>
    <row r="97" spans="1:3" ht="47.25">
      <c r="A97" s="157"/>
      <c r="B97" s="99" t="s">
        <v>29</v>
      </c>
      <c r="C97" s="116">
        <v>425</v>
      </c>
    </row>
    <row r="98" spans="1:3" ht="36" customHeight="1">
      <c r="A98" s="158"/>
      <c r="B98" s="99" t="s">
        <v>30</v>
      </c>
      <c r="C98" s="116">
        <v>-425</v>
      </c>
    </row>
    <row r="99" ht="15.75">
      <c r="B99" s="110"/>
    </row>
    <row r="100" ht="15.75">
      <c r="B100" s="110"/>
    </row>
    <row r="101" ht="15.75">
      <c r="B101" s="110"/>
    </row>
    <row r="102" ht="15.75">
      <c r="B102" s="110"/>
    </row>
    <row r="103" ht="15.75">
      <c r="B103" s="110"/>
    </row>
    <row r="104" ht="15.75">
      <c r="B104" s="110"/>
    </row>
    <row r="105" ht="15.75">
      <c r="B105" s="110"/>
    </row>
    <row r="106" ht="15.75">
      <c r="B106" s="110"/>
    </row>
    <row r="107" ht="15.75">
      <c r="B107" s="110"/>
    </row>
    <row r="108" ht="15.75">
      <c r="B108" s="110"/>
    </row>
    <row r="109" ht="15.75">
      <c r="B109" s="110"/>
    </row>
    <row r="110" ht="15.75">
      <c r="B110" s="110"/>
    </row>
    <row r="111" ht="15.75">
      <c r="B111" s="110"/>
    </row>
    <row r="112" ht="15.75">
      <c r="B112" s="110"/>
    </row>
    <row r="113" ht="15.75">
      <c r="B113" s="110"/>
    </row>
    <row r="114" ht="15.75">
      <c r="B114" s="110"/>
    </row>
    <row r="115" ht="15.75">
      <c r="B115" s="110"/>
    </row>
    <row r="116" ht="15.75">
      <c r="B116" s="110"/>
    </row>
    <row r="117" ht="15.75">
      <c r="B117" s="110"/>
    </row>
    <row r="118" ht="15.75">
      <c r="B118" s="110"/>
    </row>
    <row r="119" ht="15.75">
      <c r="B119" s="110"/>
    </row>
    <row r="120" ht="15.75">
      <c r="B120" s="110"/>
    </row>
    <row r="121" ht="15.75">
      <c r="B121" s="110"/>
    </row>
    <row r="122" ht="15.75">
      <c r="B122" s="110"/>
    </row>
    <row r="123" ht="15.75">
      <c r="B123" s="110"/>
    </row>
    <row r="124" ht="15.75">
      <c r="B124" s="110"/>
    </row>
    <row r="125" ht="15.75">
      <c r="B125" s="110"/>
    </row>
    <row r="126" ht="15.75">
      <c r="B126" s="110"/>
    </row>
    <row r="127" ht="15.75">
      <c r="B127" s="110"/>
    </row>
    <row r="128" ht="15.75">
      <c r="B128" s="110"/>
    </row>
    <row r="129" ht="15.75">
      <c r="B129" s="110"/>
    </row>
    <row r="130" ht="15.75">
      <c r="B130" s="110"/>
    </row>
    <row r="131" ht="15.75">
      <c r="B131" s="110"/>
    </row>
    <row r="132" ht="15.75">
      <c r="B132" s="110"/>
    </row>
    <row r="133" ht="15.75">
      <c r="B133" s="110"/>
    </row>
    <row r="134" ht="15.75">
      <c r="B134" s="110"/>
    </row>
    <row r="135" ht="15.75">
      <c r="B135" s="110"/>
    </row>
    <row r="136" ht="15.75">
      <c r="B136" s="110"/>
    </row>
    <row r="137" ht="15.75">
      <c r="B137" s="110"/>
    </row>
    <row r="138" ht="15.75">
      <c r="B138" s="110"/>
    </row>
    <row r="139" ht="15.75">
      <c r="B139" s="110"/>
    </row>
    <row r="140" ht="15.75">
      <c r="B140" s="110"/>
    </row>
    <row r="141" ht="15.75">
      <c r="B141" s="110"/>
    </row>
    <row r="142" ht="15.75">
      <c r="B142" s="110"/>
    </row>
    <row r="143" ht="15.75">
      <c r="B143" s="110"/>
    </row>
    <row r="144" ht="15.75">
      <c r="B144" s="110"/>
    </row>
  </sheetData>
  <sheetProtection/>
  <mergeCells count="16">
    <mergeCell ref="A69:A76"/>
    <mergeCell ref="A78:A95"/>
    <mergeCell ref="A96:A98"/>
    <mergeCell ref="A5:B5"/>
    <mergeCell ref="A40:A45"/>
    <mergeCell ref="A46:A53"/>
    <mergeCell ref="A55:A62"/>
    <mergeCell ref="A63:A68"/>
    <mergeCell ref="A35:A39"/>
    <mergeCell ref="A20:A24"/>
    <mergeCell ref="A25:A27"/>
    <mergeCell ref="A28:A33"/>
    <mergeCell ref="A2:C2"/>
    <mergeCell ref="A3:C3"/>
    <mergeCell ref="A9:A12"/>
    <mergeCell ref="A13:A19"/>
  </mergeCells>
  <printOptions/>
  <pageMargins left="0.75" right="0.31" top="0.4" bottom="0.56" header="0.5" footer="0.61"/>
  <pageSetup horizontalDpi="600" verticalDpi="600" orientation="portrait" paperSize="9" scale="60" r:id="rId1"/>
  <rowBreaks count="3" manualBreakCount="3">
    <brk id="33" max="2" man="1"/>
    <brk id="53" max="2" man="1"/>
    <brk id="7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Пользователь</cp:lastModifiedBy>
  <cp:lastPrinted>2015-03-04T09:53:56Z</cp:lastPrinted>
  <dcterms:created xsi:type="dcterms:W3CDTF">2014-01-22T10:20:19Z</dcterms:created>
  <dcterms:modified xsi:type="dcterms:W3CDTF">2015-03-04T10:53:02Z</dcterms:modified>
  <cp:category/>
  <cp:version/>
  <cp:contentType/>
  <cp:contentStatus/>
</cp:coreProperties>
</file>